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5D6D01A6-9D51-477D-AF4A-98019355D126}" xr6:coauthVersionLast="47" xr6:coauthVersionMax="47" xr10:uidLastSave="{00000000-0000-0000-0000-000000000000}"/>
  <workbookProtection workbookAlgorithmName="SHA-512" workbookHashValue="1elUn8Dhrf7falsiaE1BfqvI+Y3kzjoQ87xrG+bIThL7UyqrP/+Y7TWHuzCE0fYz1b75aopGl1sup0TIfMZ2ow==" workbookSaltValue="9nKLE9tiLPoCOo0m5oKWIQ==" workbookSpinCount="100000" lockStructure="1"/>
  <bookViews>
    <workbookView xWindow="-120" yWindow="-120" windowWidth="29040" windowHeight="15840" xr2:uid="{CC8AC11C-7897-43EF-8A62-B58487F3D134}"/>
  </bookViews>
  <sheets>
    <sheet name="Miembro1" sheetId="1" r:id="rId1"/>
    <sheet name="Miembro2" sheetId="2" r:id="rId2"/>
    <sheet name="Miembro3" sheetId="3" r:id="rId3"/>
    <sheet name="Miembro4" sheetId="4" r:id="rId4"/>
    <sheet name="Miembro5" sheetId="5" r:id="rId5"/>
    <sheet name="Familia" sheetId="6" r:id="rId6"/>
    <sheet name="Datos" sheetId="7" r:id="rId7"/>
    <sheet name="Tabla percentiles" sheetId="8" r:id="rId8"/>
  </sheets>
  <definedNames>
    <definedName name="_xlnm.Print_Area" localSheetId="5">Familia!$A$1:$O$44</definedName>
    <definedName name="_xlnm.Print_Area" localSheetId="7">'Tabla percentiles'!$C$1:$E$25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G11" i="1"/>
  <c r="D44" i="7"/>
  <c r="E44" i="7"/>
  <c r="F44" i="7"/>
  <c r="G44" i="7"/>
  <c r="H44" i="7"/>
  <c r="I44" i="7"/>
  <c r="J44" i="7"/>
  <c r="K44" i="7"/>
  <c r="L44" i="7"/>
  <c r="M44" i="7"/>
  <c r="N44" i="7"/>
  <c r="D43" i="7"/>
  <c r="E43" i="7"/>
  <c r="F43" i="7"/>
  <c r="G43" i="7"/>
  <c r="H43" i="7"/>
  <c r="I43" i="7"/>
  <c r="J43" i="7"/>
  <c r="K43" i="7"/>
  <c r="L43" i="7"/>
  <c r="M43" i="7"/>
  <c r="N43" i="7"/>
  <c r="D42" i="7"/>
  <c r="E42" i="7"/>
  <c r="F42" i="7"/>
  <c r="G42" i="7"/>
  <c r="H42" i="7"/>
  <c r="I42" i="7"/>
  <c r="J42" i="7"/>
  <c r="K42" i="7"/>
  <c r="L42" i="7"/>
  <c r="M42" i="7"/>
  <c r="N42" i="7"/>
  <c r="D41" i="7"/>
  <c r="E41" i="7"/>
  <c r="F41" i="7"/>
  <c r="G41" i="7"/>
  <c r="H41" i="7"/>
  <c r="I41" i="7"/>
  <c r="J41" i="7"/>
  <c r="K41" i="7"/>
  <c r="L41" i="7"/>
  <c r="M41" i="7"/>
  <c r="N41" i="7"/>
  <c r="D40" i="7"/>
  <c r="E40" i="7"/>
  <c r="F40" i="7"/>
  <c r="F45" i="7" s="1"/>
  <c r="G40" i="7"/>
  <c r="G45" i="7" s="1"/>
  <c r="H40" i="7"/>
  <c r="H45" i="7" s="1"/>
  <c r="I40" i="7"/>
  <c r="I45" i="7" s="1"/>
  <c r="J40" i="7"/>
  <c r="J45" i="7" s="1"/>
  <c r="K40" i="7"/>
  <c r="K45" i="7" s="1"/>
  <c r="L40" i="7"/>
  <c r="L45" i="7" s="1"/>
  <c r="M40" i="7"/>
  <c r="N40" i="7"/>
  <c r="N45" i="7" s="1"/>
  <c r="C44" i="7"/>
  <c r="C35" i="7"/>
  <c r="C43" i="7"/>
  <c r="C42" i="7"/>
  <c r="C41" i="7"/>
  <c r="C40" i="7"/>
  <c r="C21" i="7"/>
  <c r="D35" i="7"/>
  <c r="E35" i="7"/>
  <c r="F35" i="7"/>
  <c r="G35" i="7"/>
  <c r="H35" i="7"/>
  <c r="I35" i="7"/>
  <c r="J35" i="7"/>
  <c r="K35" i="7"/>
  <c r="L35" i="7"/>
  <c r="M35" i="7"/>
  <c r="N35" i="7"/>
  <c r="D25" i="7"/>
  <c r="E25" i="7"/>
  <c r="F25" i="7"/>
  <c r="G25" i="7"/>
  <c r="H25" i="7"/>
  <c r="I25" i="7"/>
  <c r="J25" i="7"/>
  <c r="K25" i="7"/>
  <c r="L25" i="7"/>
  <c r="M25" i="7"/>
  <c r="N25" i="7"/>
  <c r="D23" i="7"/>
  <c r="E23" i="7"/>
  <c r="F23" i="7"/>
  <c r="G23" i="7"/>
  <c r="H23" i="7"/>
  <c r="I23" i="7"/>
  <c r="J23" i="7"/>
  <c r="K23" i="7"/>
  <c r="L23" i="7"/>
  <c r="M23" i="7"/>
  <c r="N23" i="7"/>
  <c r="D22" i="7"/>
  <c r="E22" i="7"/>
  <c r="F22" i="7"/>
  <c r="G22" i="7"/>
  <c r="H22" i="7"/>
  <c r="I22" i="7"/>
  <c r="J22" i="7"/>
  <c r="K22" i="7"/>
  <c r="L22" i="7"/>
  <c r="M22" i="7"/>
  <c r="N22" i="7"/>
  <c r="C25" i="7"/>
  <c r="C23" i="7"/>
  <c r="C22" i="7"/>
  <c r="D21" i="7"/>
  <c r="E21" i="7"/>
  <c r="F21" i="7"/>
  <c r="G21" i="7"/>
  <c r="H21" i="7"/>
  <c r="I21" i="7"/>
  <c r="J21" i="7"/>
  <c r="K21" i="7"/>
  <c r="L21" i="7"/>
  <c r="M21" i="7"/>
  <c r="N21" i="7"/>
  <c r="N14" i="6"/>
  <c r="N12" i="6"/>
  <c r="M14" i="6"/>
  <c r="M12" i="6"/>
  <c r="L14" i="6"/>
  <c r="L12" i="6"/>
  <c r="K14" i="6"/>
  <c r="K12" i="6"/>
  <c r="J12" i="6"/>
  <c r="J14" i="6"/>
  <c r="I14" i="6"/>
  <c r="I12" i="6"/>
  <c r="H14" i="6"/>
  <c r="H12" i="6"/>
  <c r="G14" i="6"/>
  <c r="G12" i="6"/>
  <c r="F14" i="6"/>
  <c r="F12" i="6"/>
  <c r="E14" i="6"/>
  <c r="E12" i="6"/>
  <c r="D14" i="6"/>
  <c r="D12" i="6"/>
  <c r="C14" i="6"/>
  <c r="C12" i="6"/>
  <c r="E45" i="7" l="1"/>
  <c r="D45" i="7"/>
  <c r="M45" i="7"/>
  <c r="C45" i="7"/>
  <c r="C26" i="2"/>
  <c r="E27" i="5" l="1"/>
  <c r="D27" i="5"/>
  <c r="C27" i="5"/>
  <c r="E26" i="5"/>
  <c r="D26" i="5"/>
  <c r="C26" i="5"/>
  <c r="H25" i="5"/>
  <c r="G25" i="5"/>
  <c r="F25" i="5"/>
  <c r="K24" i="5"/>
  <c r="K26" i="5" s="1"/>
  <c r="K27" i="5" s="1"/>
  <c r="J24" i="5"/>
  <c r="I24" i="5"/>
  <c r="N23" i="5"/>
  <c r="M23" i="5"/>
  <c r="L23" i="5"/>
  <c r="N22" i="5"/>
  <c r="M22" i="5"/>
  <c r="L22" i="5"/>
  <c r="K21" i="5"/>
  <c r="J21" i="5"/>
  <c r="I21" i="5"/>
  <c r="H20" i="5"/>
  <c r="G20" i="5"/>
  <c r="F20" i="5"/>
  <c r="K19" i="5"/>
  <c r="J19" i="5"/>
  <c r="I19" i="5"/>
  <c r="N18" i="5"/>
  <c r="M18" i="5"/>
  <c r="L18" i="5"/>
  <c r="K17" i="5"/>
  <c r="J17" i="5"/>
  <c r="I17" i="5"/>
  <c r="H16" i="5"/>
  <c r="G16" i="5"/>
  <c r="F16" i="5"/>
  <c r="K15" i="5"/>
  <c r="J15" i="5"/>
  <c r="J26" i="5" s="1"/>
  <c r="J27" i="5" s="1"/>
  <c r="I15" i="5"/>
  <c r="I26" i="5" s="1"/>
  <c r="I27" i="5" s="1"/>
  <c r="N14" i="5"/>
  <c r="M14" i="5"/>
  <c r="M26" i="5" s="1"/>
  <c r="M27" i="5" s="1"/>
  <c r="L14" i="5"/>
  <c r="L26" i="5" s="1"/>
  <c r="L27" i="5" s="1"/>
  <c r="H13" i="5"/>
  <c r="G13" i="5"/>
  <c r="F13" i="5"/>
  <c r="N12" i="5"/>
  <c r="N26" i="5" s="1"/>
  <c r="N27" i="5" s="1"/>
  <c r="M12" i="5"/>
  <c r="L12" i="5"/>
  <c r="H11" i="5"/>
  <c r="H26" i="5" s="1"/>
  <c r="H27" i="5" s="1"/>
  <c r="G11" i="5"/>
  <c r="G26" i="5" s="1"/>
  <c r="G27" i="5" s="1"/>
  <c r="F11" i="5"/>
  <c r="F26" i="5" s="1"/>
  <c r="F27" i="5" s="1"/>
  <c r="E27" i="4"/>
  <c r="D27" i="4"/>
  <c r="C27" i="4"/>
  <c r="E26" i="4"/>
  <c r="D26" i="4"/>
  <c r="C26" i="4"/>
  <c r="H25" i="4"/>
  <c r="G25" i="4"/>
  <c r="F25" i="4"/>
  <c r="K24" i="4"/>
  <c r="J24" i="4"/>
  <c r="I24" i="4"/>
  <c r="N23" i="4"/>
  <c r="M23" i="4"/>
  <c r="L23" i="4"/>
  <c r="N22" i="4"/>
  <c r="M22" i="4"/>
  <c r="L22" i="4"/>
  <c r="K21" i="4"/>
  <c r="J21" i="4"/>
  <c r="I21" i="4"/>
  <c r="H20" i="4"/>
  <c r="G20" i="4"/>
  <c r="F20" i="4"/>
  <c r="K19" i="4"/>
  <c r="J19" i="4"/>
  <c r="I19" i="4"/>
  <c r="N18" i="4"/>
  <c r="M18" i="4"/>
  <c r="L18" i="4"/>
  <c r="K17" i="4"/>
  <c r="J17" i="4"/>
  <c r="I17" i="4"/>
  <c r="H16" i="4"/>
  <c r="G16" i="4"/>
  <c r="F16" i="4"/>
  <c r="K15" i="4"/>
  <c r="K26" i="4" s="1"/>
  <c r="K27" i="4" s="1"/>
  <c r="J15" i="4"/>
  <c r="J26" i="4" s="1"/>
  <c r="J27" i="4" s="1"/>
  <c r="I15" i="4"/>
  <c r="I26" i="4" s="1"/>
  <c r="I27" i="4" s="1"/>
  <c r="N14" i="4"/>
  <c r="M14" i="4"/>
  <c r="L14" i="4"/>
  <c r="H13" i="4"/>
  <c r="G13" i="4"/>
  <c r="F13" i="4"/>
  <c r="N12" i="4"/>
  <c r="M12" i="4"/>
  <c r="L12" i="4"/>
  <c r="H11" i="4"/>
  <c r="H26" i="4" s="1"/>
  <c r="H27" i="4" s="1"/>
  <c r="G11" i="4"/>
  <c r="G26" i="4" s="1"/>
  <c r="G27" i="4" s="1"/>
  <c r="F11" i="4"/>
  <c r="F26" i="4" s="1"/>
  <c r="F27" i="4" s="1"/>
  <c r="E27" i="3"/>
  <c r="D27" i="3"/>
  <c r="C27" i="3"/>
  <c r="E26" i="3"/>
  <c r="D26" i="3"/>
  <c r="C26" i="3"/>
  <c r="H25" i="3"/>
  <c r="G25" i="3"/>
  <c r="F25" i="3"/>
  <c r="K24" i="3"/>
  <c r="J24" i="3"/>
  <c r="I24" i="3"/>
  <c r="N23" i="3"/>
  <c r="M23" i="3"/>
  <c r="L23" i="3"/>
  <c r="N22" i="3"/>
  <c r="M22" i="3"/>
  <c r="L22" i="3"/>
  <c r="K21" i="3"/>
  <c r="J21" i="3"/>
  <c r="I21" i="3"/>
  <c r="H20" i="3"/>
  <c r="G20" i="3"/>
  <c r="F20" i="3"/>
  <c r="K19" i="3"/>
  <c r="J19" i="3"/>
  <c r="I19" i="3"/>
  <c r="N18" i="3"/>
  <c r="M18" i="3"/>
  <c r="L18" i="3"/>
  <c r="K17" i="3"/>
  <c r="J17" i="3"/>
  <c r="I17" i="3"/>
  <c r="H16" i="3"/>
  <c r="G16" i="3"/>
  <c r="F16" i="3"/>
  <c r="K15" i="3"/>
  <c r="K26" i="3" s="1"/>
  <c r="K27" i="3" s="1"/>
  <c r="J15" i="3"/>
  <c r="J26" i="3" s="1"/>
  <c r="J27" i="3" s="1"/>
  <c r="I15" i="3"/>
  <c r="I26" i="3" s="1"/>
  <c r="I27" i="3" s="1"/>
  <c r="N14" i="3"/>
  <c r="M14" i="3"/>
  <c r="M26" i="3" s="1"/>
  <c r="M27" i="3" s="1"/>
  <c r="L14" i="3"/>
  <c r="H13" i="3"/>
  <c r="G13" i="3"/>
  <c r="F13" i="3"/>
  <c r="N12" i="3"/>
  <c r="N26" i="3" s="1"/>
  <c r="N27" i="3" s="1"/>
  <c r="M12" i="3"/>
  <c r="L12" i="3"/>
  <c r="L26" i="3" s="1"/>
  <c r="L27" i="3" s="1"/>
  <c r="H11" i="3"/>
  <c r="H26" i="3" s="1"/>
  <c r="H27" i="3" s="1"/>
  <c r="G11" i="3"/>
  <c r="G26" i="3" s="1"/>
  <c r="G27" i="3" s="1"/>
  <c r="F11" i="3"/>
  <c r="F26" i="3" s="1"/>
  <c r="F27" i="3" s="1"/>
  <c r="E27" i="2"/>
  <c r="D27" i="2"/>
  <c r="C27" i="2"/>
  <c r="E26" i="2"/>
  <c r="D26" i="2"/>
  <c r="H25" i="2"/>
  <c r="G25" i="2"/>
  <c r="F25" i="2"/>
  <c r="K24" i="2"/>
  <c r="J24" i="2"/>
  <c r="I24" i="2"/>
  <c r="N23" i="2"/>
  <c r="M23" i="2"/>
  <c r="L23" i="2"/>
  <c r="N22" i="2"/>
  <c r="M22" i="2"/>
  <c r="L22" i="2"/>
  <c r="K21" i="2"/>
  <c r="J21" i="2"/>
  <c r="I21" i="2"/>
  <c r="H20" i="2"/>
  <c r="G20" i="2"/>
  <c r="F20" i="2"/>
  <c r="K19" i="2"/>
  <c r="J19" i="2"/>
  <c r="I19" i="2"/>
  <c r="N18" i="2"/>
  <c r="M18" i="2"/>
  <c r="L18" i="2"/>
  <c r="K17" i="2"/>
  <c r="J17" i="2"/>
  <c r="I17" i="2"/>
  <c r="H16" i="2"/>
  <c r="G16" i="2"/>
  <c r="F16" i="2"/>
  <c r="K15" i="2"/>
  <c r="J15" i="2"/>
  <c r="J26" i="2" s="1"/>
  <c r="J27" i="2" s="1"/>
  <c r="I15" i="2"/>
  <c r="N14" i="2"/>
  <c r="M14" i="2"/>
  <c r="L14" i="2"/>
  <c r="H13" i="2"/>
  <c r="G13" i="2"/>
  <c r="F13" i="2"/>
  <c r="N12" i="2"/>
  <c r="M12" i="2"/>
  <c r="L12" i="2"/>
  <c r="H11" i="2"/>
  <c r="G11" i="2"/>
  <c r="G26" i="2" s="1"/>
  <c r="G27" i="2" s="1"/>
  <c r="F11" i="2"/>
  <c r="F24" i="7" l="1"/>
  <c r="F26" i="7" s="1"/>
  <c r="F31" i="7"/>
  <c r="F36" i="7" s="1"/>
  <c r="F32" i="7"/>
  <c r="F33" i="7"/>
  <c r="F34" i="7"/>
  <c r="F13" i="6"/>
  <c r="M26" i="4"/>
  <c r="M27" i="4" s="1"/>
  <c r="J24" i="7"/>
  <c r="J26" i="7" s="1"/>
  <c r="J34" i="7"/>
  <c r="J31" i="7"/>
  <c r="J13" i="6"/>
  <c r="J32" i="7"/>
  <c r="J33" i="7"/>
  <c r="K24" i="7"/>
  <c r="K26" i="7" s="1"/>
  <c r="K32" i="7"/>
  <c r="K31" i="7"/>
  <c r="K33" i="7"/>
  <c r="K13" i="6"/>
  <c r="K34" i="7"/>
  <c r="G32" i="7"/>
  <c r="G33" i="7"/>
  <c r="G24" i="7"/>
  <c r="G26" i="7" s="1"/>
  <c r="G31" i="7"/>
  <c r="G13" i="6"/>
  <c r="G34" i="7"/>
  <c r="C32" i="7"/>
  <c r="C31" i="7"/>
  <c r="C24" i="7"/>
  <c r="C26" i="7" s="1"/>
  <c r="C33" i="7"/>
  <c r="C34" i="7"/>
  <c r="C13" i="6"/>
  <c r="D31" i="7"/>
  <c r="D33" i="7"/>
  <c r="D32" i="7"/>
  <c r="D34" i="7"/>
  <c r="D13" i="6"/>
  <c r="D24" i="7"/>
  <c r="D26" i="7" s="1"/>
  <c r="E13" i="6"/>
  <c r="E31" i="7"/>
  <c r="E32" i="7"/>
  <c r="E33" i="7"/>
  <c r="E34" i="7"/>
  <c r="E24" i="7"/>
  <c r="E26" i="7" s="1"/>
  <c r="H24" i="7"/>
  <c r="H26" i="7" s="1"/>
  <c r="H13" i="6"/>
  <c r="H33" i="7"/>
  <c r="H31" i="7"/>
  <c r="H32" i="7"/>
  <c r="H34" i="7"/>
  <c r="L26" i="4"/>
  <c r="L27" i="4" s="1"/>
  <c r="I24" i="7"/>
  <c r="I26" i="7" s="1"/>
  <c r="I33" i="7"/>
  <c r="I13" i="6"/>
  <c r="I32" i="7"/>
  <c r="I34" i="7"/>
  <c r="I31" i="7"/>
  <c r="N26" i="4"/>
  <c r="N27" i="4" s="1"/>
  <c r="C16" i="7"/>
  <c r="C15" i="7"/>
  <c r="C11" i="6"/>
  <c r="C14" i="7"/>
  <c r="C12" i="7"/>
  <c r="C13" i="7"/>
  <c r="J11" i="6"/>
  <c r="J13" i="7"/>
  <c r="J12" i="7"/>
  <c r="J14" i="7"/>
  <c r="J15" i="7"/>
  <c r="J16" i="7"/>
  <c r="G11" i="6"/>
  <c r="G12" i="7"/>
  <c r="G13" i="7"/>
  <c r="G14" i="7"/>
  <c r="G15" i="7"/>
  <c r="G16" i="7"/>
  <c r="N26" i="2"/>
  <c r="N27" i="2" s="1"/>
  <c r="E11" i="6"/>
  <c r="E14" i="7"/>
  <c r="E16" i="7"/>
  <c r="E12" i="7"/>
  <c r="E13" i="7"/>
  <c r="E15" i="7"/>
  <c r="L26" i="2"/>
  <c r="L27" i="2" s="1"/>
  <c r="D11" i="6"/>
  <c r="D15" i="7"/>
  <c r="D13" i="7"/>
  <c r="D16" i="7"/>
  <c r="D12" i="7"/>
  <c r="D14" i="7"/>
  <c r="H26" i="2"/>
  <c r="H27" i="2" s="1"/>
  <c r="F26" i="2"/>
  <c r="F27" i="2" s="1"/>
  <c r="I26" i="2"/>
  <c r="I27" i="2" s="1"/>
  <c r="K26" i="2"/>
  <c r="K27" i="2" s="1"/>
  <c r="M26" i="2"/>
  <c r="M27" i="2" s="1"/>
  <c r="D27" i="1"/>
  <c r="C27" i="1"/>
  <c r="E26" i="1"/>
  <c r="E27" i="1" s="1"/>
  <c r="D26" i="1"/>
  <c r="C26" i="1"/>
  <c r="H25" i="1"/>
  <c r="G25" i="1"/>
  <c r="F25" i="1"/>
  <c r="K24" i="1"/>
  <c r="J24" i="1"/>
  <c r="I24" i="1"/>
  <c r="N23" i="1"/>
  <c r="M23" i="1"/>
  <c r="L23" i="1"/>
  <c r="N22" i="1"/>
  <c r="M22" i="1"/>
  <c r="L22" i="1"/>
  <c r="K21" i="1"/>
  <c r="J21" i="1"/>
  <c r="I21" i="1"/>
  <c r="H20" i="1"/>
  <c r="G20" i="1"/>
  <c r="F20" i="1"/>
  <c r="K19" i="1"/>
  <c r="J19" i="1"/>
  <c r="I19" i="1"/>
  <c r="N18" i="1"/>
  <c r="M18" i="1"/>
  <c r="L18" i="1"/>
  <c r="K17" i="1"/>
  <c r="J17" i="1"/>
  <c r="I17" i="1"/>
  <c r="H16" i="1"/>
  <c r="G16" i="1"/>
  <c r="F16" i="1"/>
  <c r="K15" i="1"/>
  <c r="J15" i="1"/>
  <c r="I15" i="1"/>
  <c r="N14" i="1"/>
  <c r="M14" i="1"/>
  <c r="L14" i="1"/>
  <c r="H13" i="1"/>
  <c r="G13" i="1"/>
  <c r="F13" i="1"/>
  <c r="N12" i="1"/>
  <c r="M12" i="1"/>
  <c r="L12" i="1"/>
  <c r="H11" i="1"/>
  <c r="L26" i="1" l="1"/>
  <c r="L27" i="1" s="1"/>
  <c r="L4" i="7" s="1"/>
  <c r="M26" i="1"/>
  <c r="M27" i="1" s="1"/>
  <c r="G17" i="7"/>
  <c r="H36" i="7"/>
  <c r="G36" i="7"/>
  <c r="L13" i="6"/>
  <c r="L33" i="7"/>
  <c r="L24" i="7"/>
  <c r="L26" i="7" s="1"/>
  <c r="L32" i="7"/>
  <c r="L31" i="7"/>
  <c r="L36" i="7" s="1"/>
  <c r="L34" i="7"/>
  <c r="J36" i="7"/>
  <c r="I36" i="7"/>
  <c r="D36" i="7"/>
  <c r="N33" i="7"/>
  <c r="N34" i="7"/>
  <c r="N31" i="7"/>
  <c r="N24" i="7"/>
  <c r="N26" i="7" s="1"/>
  <c r="N32" i="7"/>
  <c r="N13" i="6"/>
  <c r="M34" i="7"/>
  <c r="M13" i="6"/>
  <c r="M33" i="7"/>
  <c r="M31" i="7"/>
  <c r="M36" i="7" s="1"/>
  <c r="M24" i="7"/>
  <c r="M26" i="7" s="1"/>
  <c r="M32" i="7"/>
  <c r="K36" i="7"/>
  <c r="E36" i="7"/>
  <c r="C36" i="7"/>
  <c r="D17" i="7"/>
  <c r="F11" i="6"/>
  <c r="F13" i="7"/>
  <c r="F14" i="7"/>
  <c r="F15" i="7"/>
  <c r="F12" i="7"/>
  <c r="F16" i="7"/>
  <c r="M11" i="6"/>
  <c r="M15" i="7"/>
  <c r="M16" i="7"/>
  <c r="M14" i="7"/>
  <c r="M12" i="7"/>
  <c r="M13" i="7"/>
  <c r="J17" i="7"/>
  <c r="K11" i="6"/>
  <c r="K16" i="7"/>
  <c r="K12" i="7"/>
  <c r="K13" i="7"/>
  <c r="K15" i="7"/>
  <c r="K14" i="7"/>
  <c r="E17" i="7"/>
  <c r="H11" i="6"/>
  <c r="H13" i="7"/>
  <c r="H12" i="7"/>
  <c r="H14" i="7"/>
  <c r="H15" i="7"/>
  <c r="H16" i="7"/>
  <c r="I11" i="6"/>
  <c r="I14" i="7"/>
  <c r="I12" i="7"/>
  <c r="I13" i="7"/>
  <c r="I15" i="7"/>
  <c r="I16" i="7"/>
  <c r="N11" i="6"/>
  <c r="N13" i="7"/>
  <c r="N14" i="7"/>
  <c r="N16" i="7"/>
  <c r="N12" i="7"/>
  <c r="N15" i="7"/>
  <c r="L11" i="6"/>
  <c r="L12" i="7"/>
  <c r="L16" i="7"/>
  <c r="L13" i="7"/>
  <c r="L14" i="7"/>
  <c r="L15" i="7"/>
  <c r="C17" i="7"/>
  <c r="C28" i="2" s="1"/>
  <c r="M10" i="6"/>
  <c r="M7" i="7"/>
  <c r="M6" i="7"/>
  <c r="M5" i="7"/>
  <c r="M4" i="7"/>
  <c r="M3" i="7"/>
  <c r="D10" i="6"/>
  <c r="D18" i="6" s="1"/>
  <c r="D7" i="7"/>
  <c r="D4" i="7"/>
  <c r="D6" i="7"/>
  <c r="D5" i="7"/>
  <c r="D3" i="7"/>
  <c r="N26" i="1"/>
  <c r="N27" i="1" s="1"/>
  <c r="C10" i="6"/>
  <c r="C18" i="6" s="1"/>
  <c r="C5" i="7"/>
  <c r="C3" i="7"/>
  <c r="C7" i="7"/>
  <c r="C6" i="7"/>
  <c r="C4" i="7"/>
  <c r="F26" i="1"/>
  <c r="F27" i="1" s="1"/>
  <c r="I26" i="1"/>
  <c r="I27" i="1" s="1"/>
  <c r="E10" i="6"/>
  <c r="E18" i="6" s="1"/>
  <c r="E7" i="7"/>
  <c r="E4" i="7"/>
  <c r="E5" i="7"/>
  <c r="E6" i="7"/>
  <c r="E3" i="7"/>
  <c r="E8" i="7" s="1"/>
  <c r="G26" i="1"/>
  <c r="G27" i="1" s="1"/>
  <c r="J26" i="1"/>
  <c r="J27" i="1" s="1"/>
  <c r="H26" i="1"/>
  <c r="H27" i="1" s="1"/>
  <c r="K26" i="1"/>
  <c r="K27" i="1" s="1"/>
  <c r="C8" i="7" l="1"/>
  <c r="C28" i="1" s="1"/>
  <c r="L7" i="7"/>
  <c r="L8" i="7" s="1"/>
  <c r="L6" i="7"/>
  <c r="L10" i="6"/>
  <c r="L5" i="7"/>
  <c r="L3" i="7"/>
  <c r="L18" i="6"/>
  <c r="L50" i="7" s="1"/>
  <c r="N36" i="7"/>
  <c r="I17" i="7"/>
  <c r="H17" i="7"/>
  <c r="M18" i="6"/>
  <c r="M50" i="7" s="1"/>
  <c r="M17" i="7"/>
  <c r="N17" i="7"/>
  <c r="L17" i="7"/>
  <c r="K17" i="7"/>
  <c r="F17" i="7"/>
  <c r="I10" i="6"/>
  <c r="I18" i="6" s="1"/>
  <c r="I6" i="7"/>
  <c r="I4" i="7"/>
  <c r="I7" i="7"/>
  <c r="I5" i="7"/>
  <c r="I3" i="7"/>
  <c r="F10" i="6"/>
  <c r="F18" i="6" s="1"/>
  <c r="F7" i="7"/>
  <c r="F6" i="7"/>
  <c r="F5" i="7"/>
  <c r="F4" i="7"/>
  <c r="F3" i="7"/>
  <c r="D49" i="7"/>
  <c r="D50" i="7"/>
  <c r="D51" i="7"/>
  <c r="D52" i="7"/>
  <c r="D53" i="7"/>
  <c r="J10" i="6"/>
  <c r="J18" i="6" s="1"/>
  <c r="J7" i="7"/>
  <c r="J4" i="7"/>
  <c r="J6" i="7"/>
  <c r="J5" i="7"/>
  <c r="J3" i="7"/>
  <c r="E50" i="7"/>
  <c r="E51" i="7"/>
  <c r="E52" i="7"/>
  <c r="E53" i="7"/>
  <c r="E49" i="7"/>
  <c r="E54" i="7" s="1"/>
  <c r="E19" i="6" s="1"/>
  <c r="G10" i="6"/>
  <c r="G18" i="6" s="1"/>
  <c r="G7" i="7"/>
  <c r="G6" i="7"/>
  <c r="G5" i="7"/>
  <c r="G4" i="7"/>
  <c r="G3" i="7"/>
  <c r="C49" i="7"/>
  <c r="C53" i="7"/>
  <c r="C50" i="7"/>
  <c r="C51" i="7"/>
  <c r="C52" i="7"/>
  <c r="N10" i="6"/>
  <c r="N18" i="6" s="1"/>
  <c r="N7" i="7"/>
  <c r="N6" i="7"/>
  <c r="N5" i="7"/>
  <c r="N4" i="7"/>
  <c r="N3" i="7"/>
  <c r="K10" i="6"/>
  <c r="K18" i="6" s="1"/>
  <c r="K7" i="7"/>
  <c r="K5" i="7"/>
  <c r="K3" i="7"/>
  <c r="K6" i="7"/>
  <c r="K4" i="7"/>
  <c r="D8" i="7"/>
  <c r="M8" i="7"/>
  <c r="L52" i="7"/>
  <c r="L49" i="7"/>
  <c r="L54" i="7" s="1"/>
  <c r="L19" i="6" s="1"/>
  <c r="H10" i="6"/>
  <c r="H18" i="6" s="1"/>
  <c r="H6" i="7"/>
  <c r="H4" i="7"/>
  <c r="H3" i="7"/>
  <c r="H7" i="7"/>
  <c r="H5" i="7"/>
  <c r="L53" i="7" l="1"/>
  <c r="L51" i="7"/>
  <c r="M51" i="7"/>
  <c r="G8" i="7"/>
  <c r="N8" i="7"/>
  <c r="M53" i="7"/>
  <c r="M49" i="7"/>
  <c r="M54" i="7" s="1"/>
  <c r="M19" i="6" s="1"/>
  <c r="M52" i="7"/>
  <c r="D54" i="7"/>
  <c r="D19" i="6" s="1"/>
  <c r="J53" i="7"/>
  <c r="J49" i="7"/>
  <c r="J50" i="7"/>
  <c r="J51" i="7"/>
  <c r="J52" i="7"/>
  <c r="F8" i="7"/>
  <c r="G50" i="7"/>
  <c r="G49" i="7"/>
  <c r="G51" i="7"/>
  <c r="G52" i="7"/>
  <c r="G53" i="7"/>
  <c r="N50" i="7"/>
  <c r="N51" i="7"/>
  <c r="N52" i="7"/>
  <c r="N53" i="7"/>
  <c r="N49" i="7"/>
  <c r="K8" i="7"/>
  <c r="F49" i="7"/>
  <c r="F54" i="7" s="1"/>
  <c r="F19" i="6" s="1"/>
  <c r="F50" i="7"/>
  <c r="F51" i="7"/>
  <c r="F52" i="7"/>
  <c r="F53" i="7"/>
  <c r="I8" i="7"/>
  <c r="H8" i="7"/>
  <c r="H49" i="7"/>
  <c r="H50" i="7"/>
  <c r="H51" i="7"/>
  <c r="H52" i="7"/>
  <c r="H53" i="7"/>
  <c r="C54" i="7"/>
  <c r="C19" i="6" s="1"/>
  <c r="J8" i="7"/>
  <c r="K52" i="7"/>
  <c r="K53" i="7"/>
  <c r="K51" i="7"/>
  <c r="K49" i="7"/>
  <c r="K50" i="7"/>
  <c r="I52" i="7"/>
  <c r="I49" i="7"/>
  <c r="I53" i="7"/>
  <c r="I50" i="7"/>
  <c r="I51" i="7"/>
  <c r="G54" i="7" l="1"/>
  <c r="G19" i="6" s="1"/>
  <c r="K54" i="7"/>
  <c r="K19" i="6" s="1"/>
  <c r="N54" i="7"/>
  <c r="N19" i="6" s="1"/>
  <c r="I54" i="7"/>
  <c r="I19" i="6" s="1"/>
  <c r="J54" i="7"/>
  <c r="J19" i="6" s="1"/>
  <c r="H54" i="7"/>
  <c r="H19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28" authorId="0" shapeId="0" xr:uid="{0094B6D5-A421-420A-A461-22FE72837C04}">
      <text>
        <r>
          <rPr>
            <sz val="9"/>
            <color indexed="81"/>
            <rFont val="Tahoma"/>
            <family val="2"/>
          </rPr>
          <t xml:space="preserve">20 - Muy bueno
40 - Bueno
60 - Mayor frecuencia
80 - Malo
90 - Muy malo
</t>
        </r>
      </text>
    </comment>
    <comment ref="D28" authorId="0" shapeId="0" xr:uid="{8A79CA7A-D471-43FE-A56F-B6DBF4A0F139}">
      <text>
        <r>
          <rPr>
            <sz val="9"/>
            <color indexed="81"/>
            <rFont val="Tahoma"/>
            <family val="2"/>
          </rPr>
          <t xml:space="preserve">20 - Muy bueno
40 - Bueno
60 - Mayor frecuencia
80 - Malo
90 - Muy malo
</t>
        </r>
      </text>
    </comment>
    <comment ref="E28" authorId="0" shapeId="0" xr:uid="{71D5ACAC-12BE-4820-A8A1-C1C111CF35A3}">
      <text>
        <r>
          <rPr>
            <sz val="9"/>
            <color indexed="81"/>
            <rFont val="Tahoma"/>
            <family val="2"/>
          </rPr>
          <t xml:space="preserve">20 - Muy bueno
40 - Bueno
60 - Mayor frecuencia
80 - Malo
90 - Muy malo
</t>
        </r>
      </text>
    </comment>
    <comment ref="F28" authorId="0" shapeId="0" xr:uid="{9692B6FA-0299-4457-B29B-995D17054174}">
      <text>
        <r>
          <rPr>
            <sz val="9"/>
            <color indexed="81"/>
            <rFont val="Tahoma"/>
            <family val="2"/>
          </rPr>
          <t>20 - Muchos recursos y capcacidad para adaptarse
40 - Variedad de secursos y buena capacidad para adaptarse
60 - Nivel standart de recursos y capacidad para adaptarse
80 - Pocos recursos y capacidad para adaptarse
90 - Muy pocos recursos y muy mala capacidad para adaptarse</t>
        </r>
      </text>
    </comment>
    <comment ref="G28" authorId="0" shapeId="0" xr:uid="{54B12282-057D-439E-BE4C-7DB194E44B9E}">
      <text>
        <r>
          <rPr>
            <sz val="9"/>
            <color indexed="81"/>
            <rFont val="Tahoma"/>
            <family val="2"/>
          </rPr>
          <t xml:space="preserve">20 - Muchos recursos y capcacidad para adaptarse
40 - Variedad de secursos y buena capacidad para adaptarse
60 - Nivel standart de recursos y capacidad para adaptarse
80 - Pocos recursos y capacidad para adaptarse
90 - Muy pocos recursos y muy mala capacidad para adaptarse
</t>
        </r>
      </text>
    </comment>
    <comment ref="H28" authorId="0" shapeId="0" xr:uid="{92C6F455-68E7-4E10-ADCE-0FF1A5D9D991}">
      <text>
        <r>
          <rPr>
            <sz val="9"/>
            <color indexed="81"/>
            <rFont val="Tahoma"/>
            <family val="2"/>
          </rPr>
          <t xml:space="preserve">20 - Muchos recursos y capcacidad para adaptarse
40 - Variedad de secursos y buena capacidad para adaptarse
60 - Nivel standart de recursos y capacidad para adaptarse
80 - Pocos recursos y capacidad para adaptarse
90 - Muy pocos recursos y muy mala capacidad para adaptarse
</t>
        </r>
      </text>
    </comment>
    <comment ref="I28" authorId="0" shapeId="0" xr:uid="{B015E49E-1DBE-445E-AD1D-2CC539119F77}">
      <text>
        <r>
          <rPr>
            <sz val="9"/>
            <color indexed="81"/>
            <rFont val="Tahoma"/>
            <family val="2"/>
          </rPr>
          <t xml:space="preserve">20 - Muy poco angustiados o preocupados
40 - Poco angustiados o preocupados
60 - Nivel standart de angustia y preocupación
80 - Angustiados y preocupados
90 - Muy angustiados y preocupados
</t>
        </r>
      </text>
    </comment>
    <comment ref="J28" authorId="0" shapeId="0" xr:uid="{7845E6A3-3F9A-46AA-80DF-D29C1FB39C23}">
      <text>
        <r>
          <rPr>
            <sz val="9"/>
            <color indexed="81"/>
            <rFont val="Tahoma"/>
            <family val="2"/>
          </rPr>
          <t xml:space="preserve">20 - Muy poco angustiados o preocupados
40 - Poco angustiados o preocupados
60 - Nivel standart de angustia y preocupación
80 - Angustiados y preocupados
90 - Muy angustiados y preocupados
</t>
        </r>
      </text>
    </comment>
    <comment ref="K28" authorId="0" shapeId="0" xr:uid="{E30BA747-40A7-43A1-93FA-595B53D6CAF2}">
      <text>
        <r>
          <rPr>
            <sz val="9"/>
            <color indexed="81"/>
            <rFont val="Tahoma"/>
            <family val="2"/>
          </rPr>
          <t xml:space="preserve">20 - Muy poco angustiados o preocupados
40 - Poco angustiados o preocupados
60 - Nivel standart de angustia y preocupación
80 - Angustiados y preocupados
90 - Muy angustiados y preocupados
</t>
        </r>
      </text>
    </comment>
    <comment ref="L28" authorId="0" shapeId="0" xr:uid="{0A8D44C7-0CAE-4D3B-9C78-0E793FED6C85}">
      <text>
        <r>
          <rPr>
            <sz val="9"/>
            <color indexed="81"/>
            <rFont val="Tahoma"/>
            <family val="2"/>
          </rPr>
          <t xml:space="preserve">20 - Muy buena capacidad para comunicarse
40 - Buena capacidad para comunicarse
60 - Nivel standart de capacidad para comunicarse
80 - Pocas capacidades para comunicarse
90 - Muy pocas capacidades para comunicarse
</t>
        </r>
      </text>
    </comment>
    <comment ref="M28" authorId="0" shapeId="0" xr:uid="{BDA2454C-D471-4508-B3C4-C8430C829B53}">
      <text>
        <r>
          <rPr>
            <sz val="9"/>
            <color indexed="81"/>
            <rFont val="Tahoma"/>
            <family val="2"/>
          </rPr>
          <t xml:space="preserve">20 - Muy buena capacidad para comunicarse
40 - Buena capacidad para comunicarse
60 - Nivel standart de capacidad para comunicarse
80 - Pocas capacidades para comunicarse
90 - Muy pocas capacidades para comunicarse
</t>
        </r>
      </text>
    </comment>
    <comment ref="N28" authorId="0" shapeId="0" xr:uid="{0E4F93F9-4B47-4207-A4E7-85747DE7793B}">
      <text>
        <r>
          <rPr>
            <sz val="9"/>
            <color indexed="81"/>
            <rFont val="Tahoma"/>
            <family val="2"/>
          </rPr>
          <t xml:space="preserve">20 - Muy buena capacidad para comunicarse
40 - Buena capacidad para comunicarse
60 - Nivel standart de capacidad para comunicarse
80 - Pocas capacidades para comunicarse
90 - Muy pocas capacidades para comunicarse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28" authorId="0" shapeId="0" xr:uid="{FC7DB12C-3678-4C3C-9EAC-EB81EF7E6DC2}">
      <text>
        <r>
          <rPr>
            <sz val="9"/>
            <color indexed="81"/>
            <rFont val="Tahoma"/>
            <charset val="1"/>
          </rPr>
          <t xml:space="preserve">20 - Muy bueno
40 - Bueno
60 - Mayor frecuencia
80 - Malo
90 - Muy malo
</t>
        </r>
      </text>
    </comment>
    <comment ref="D28" authorId="0" shapeId="0" xr:uid="{2A0D6F2A-2FFF-484A-8778-A450FFA815DA}">
      <text>
        <r>
          <rPr>
            <sz val="9"/>
            <color indexed="81"/>
            <rFont val="Tahoma"/>
            <charset val="1"/>
          </rPr>
          <t>20 - Muy bueno
40 - Bueno
60 - Mayor frecuencia
80 - Malo
90 - Muy malo</t>
        </r>
      </text>
    </comment>
    <comment ref="E28" authorId="0" shapeId="0" xr:uid="{3FD376F8-A78B-4A9C-9B4F-6EA161119B2B}">
      <text>
        <r>
          <rPr>
            <sz val="9"/>
            <color indexed="81"/>
            <rFont val="Tahoma"/>
            <charset val="1"/>
          </rPr>
          <t xml:space="preserve">20 - Muy bueno
40 - Bueno
60 - Mayor frecuencia
80 - Malo
90 - Muy malo
</t>
        </r>
      </text>
    </comment>
    <comment ref="F28" authorId="0" shapeId="0" xr:uid="{42D83167-EA4A-4E2D-8CA7-BC7655A69064}">
      <text>
        <r>
          <rPr>
            <sz val="9"/>
            <color indexed="81"/>
            <rFont val="Tahoma"/>
            <family val="2"/>
          </rPr>
          <t xml:space="preserve">20 - Muchos recursos y capcacidad para adaptarse
40 - Variedad de secursos y buena capacidad para adaptarse
60 - Nivel standart de recursos y capacidad para adaptarse
80 - Pocos recursos y capacidad para adaptarse
90 - Muy pocos recursos y muy mala capacidad para adaptarse
</t>
        </r>
      </text>
    </comment>
    <comment ref="G28" authorId="0" shapeId="0" xr:uid="{76079C0D-BC53-4121-BB72-4A6E2F528882}">
      <text>
        <r>
          <rPr>
            <sz val="9"/>
            <color indexed="81"/>
            <rFont val="Tahoma"/>
            <family val="2"/>
          </rPr>
          <t xml:space="preserve">20 - Muchos recursos y capcacidad para adaptarse
40 - Variedad de secursos y buena capacidad para adaptarse
60 - Nivel standart de recursos y capacidad para adaptarse
80 - Pocos recursos y capacidad para adaptarse
90 - Muy pocos recursos y muy mala capacidad para adaptarse
</t>
        </r>
      </text>
    </comment>
    <comment ref="H28" authorId="0" shapeId="0" xr:uid="{6362495E-3139-420F-953F-B0AD4DCBA3C1}">
      <text>
        <r>
          <rPr>
            <sz val="9"/>
            <color indexed="81"/>
            <rFont val="Tahoma"/>
            <family val="2"/>
          </rPr>
          <t xml:space="preserve">20 - Muchos recursos y capcacidad para adaptarse
40 - Variedad de secursos y buena capacidad para adaptarse
60 - Nivel standart de recursos y capacidad para adaptarse
80 - Pocos recursos y capacidad para adaptarse
90 - Muy pocos recursos y muy mala capacidad para adaptarse
</t>
        </r>
      </text>
    </comment>
    <comment ref="I28" authorId="0" shapeId="0" xr:uid="{54C17106-7C8A-4AFA-B5BB-CAD854076519}">
      <text>
        <r>
          <rPr>
            <sz val="9"/>
            <color indexed="81"/>
            <rFont val="Tahoma"/>
            <family val="2"/>
          </rPr>
          <t xml:space="preserve">20 - Muy poco angustiados o preocupados
40 - Poco angustiados o preocupados
60 - Nivel standart de angustia y preocupación
80 - Angustiados y preocupados
90 - Muy angustiados y preocupados
</t>
        </r>
      </text>
    </comment>
    <comment ref="J28" authorId="0" shapeId="0" xr:uid="{BC25F762-81EF-49B7-AEC4-977DF1D1D9E0}">
      <text>
        <r>
          <rPr>
            <sz val="9"/>
            <color indexed="81"/>
            <rFont val="Tahoma"/>
            <family val="2"/>
          </rPr>
          <t xml:space="preserve">20 - Muy poco angustiados o preocupados
40 - Poco angustiados o preocupados
60 - Nivel standart de angustia y preocupación
80 - Angustiados y preocupados
90 - Muy angustiados y preocupados
</t>
        </r>
      </text>
    </comment>
    <comment ref="K28" authorId="0" shapeId="0" xr:uid="{7BE7E68B-442E-4B9D-84C3-59D13FBC1168}">
      <text>
        <r>
          <rPr>
            <sz val="9"/>
            <color indexed="81"/>
            <rFont val="Tahoma"/>
            <family val="2"/>
          </rPr>
          <t xml:space="preserve">20 - Muy poco angustiados o preocupados
40 - Poco angustiados o preocupados
60 - Nivel standart de angustia y preocupación
80 - Angustiados y preocupados
90 - Muy angustiados y preocupados
</t>
        </r>
      </text>
    </comment>
    <comment ref="L28" authorId="0" shapeId="0" xr:uid="{4E3E9B51-B536-4205-8B56-ED03C6141F29}">
      <text>
        <r>
          <rPr>
            <sz val="9"/>
            <color indexed="81"/>
            <rFont val="Tahoma"/>
            <family val="2"/>
          </rPr>
          <t xml:space="preserve">20 - Muy buena capacidad para comunicarse
40 - Buena capacidad para comunicarse
60 - Nivel standart de capacidad para comunicarse
80 - Pocas capacidades para comunicarse
90 - Muy pocas capacidades para comunicarse
</t>
        </r>
      </text>
    </comment>
    <comment ref="M28" authorId="0" shapeId="0" xr:uid="{22ED42FD-5BF3-4633-9576-6D738F96D459}">
      <text>
        <r>
          <rPr>
            <sz val="9"/>
            <color indexed="81"/>
            <rFont val="Tahoma"/>
            <family val="2"/>
          </rPr>
          <t xml:space="preserve">20 - Muy buena capacidad para comunicarse
40 - Buena capacidad para comunicarse
60 - Nivel standart de capacidad para comunicarse
80 - Pocas capacidades para comunicarse
90 - Muy pocas capacidades para comunicarse
</t>
        </r>
      </text>
    </comment>
    <comment ref="N28" authorId="0" shapeId="0" xr:uid="{357E6BBE-33CE-442B-A773-B162AA233698}">
      <text>
        <r>
          <rPr>
            <sz val="9"/>
            <color indexed="81"/>
            <rFont val="Tahoma"/>
            <family val="2"/>
          </rPr>
          <t xml:space="preserve">20 - Muy buena capacidad para comunicarse
40 - Buena capacidad para comunicarse
60 - Nivel standart de capacidad para comunicarse
80 - Pocas capacidades para comunicarse
90 - Muy pocas capacidades para comunicarse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28" authorId="0" shapeId="0" xr:uid="{88EECDE9-1842-4EF8-9DA5-54E2CDD57202}">
      <text>
        <r>
          <rPr>
            <sz val="9"/>
            <color indexed="81"/>
            <rFont val="Tahoma"/>
            <charset val="1"/>
          </rPr>
          <t xml:space="preserve">20 - Muy bueno
40 - Bueno
60 - Mayor frecuencia
80 - Malo
90 - Muy malo
</t>
        </r>
      </text>
    </comment>
    <comment ref="D28" authorId="0" shapeId="0" xr:uid="{75C1A916-A034-40F3-9CCB-4A934EC3A22D}">
      <text>
        <r>
          <rPr>
            <sz val="9"/>
            <color indexed="81"/>
            <rFont val="Tahoma"/>
            <charset val="1"/>
          </rPr>
          <t xml:space="preserve">20 - Muy bueno
40 - Bueno
60 - Mayor frecuencia
80 - Malo
90 - Muy malo
</t>
        </r>
      </text>
    </comment>
    <comment ref="E28" authorId="0" shapeId="0" xr:uid="{60AFAD3B-D4BB-42B3-99BB-DA6BE657C17B}">
      <text>
        <r>
          <rPr>
            <sz val="9"/>
            <color indexed="81"/>
            <rFont val="Tahoma"/>
            <charset val="1"/>
          </rPr>
          <t xml:space="preserve">20 - Muy bueno
40 - Bueno
60 - Mayor frecuencia
80 - Malo
90 - Muy malo
</t>
        </r>
      </text>
    </comment>
    <comment ref="F28" authorId="0" shapeId="0" xr:uid="{E319C8D1-1847-4A53-B64C-2A757BE76916}">
      <text>
        <r>
          <rPr>
            <sz val="9"/>
            <color indexed="81"/>
            <rFont val="Tahoma"/>
            <family val="2"/>
          </rPr>
          <t xml:space="preserve">20 - Muchos recursos y capcacidad para adaptarse
40 - Variedad de secursos y buena capacidad para adaptarse
60 - Nivel standart de recursos y capacidad para adaptarse
80 - Pocos recursos y capacidad para adaptarse
90 - Muy pocos recursos y muy mala capacidad para adaptarse
</t>
        </r>
      </text>
    </comment>
    <comment ref="G28" authorId="0" shapeId="0" xr:uid="{EACA8220-1369-43BA-9E91-156A59E116C1}">
      <text>
        <r>
          <rPr>
            <sz val="9"/>
            <color indexed="81"/>
            <rFont val="Tahoma"/>
            <family val="2"/>
          </rPr>
          <t xml:space="preserve">20 - Muchos recursos y capcacidad para adaptarse
40 - Variedad de secursos y buena capacidad para adaptarse
60 - Nivel standart de recursos y capacidad para adaptarse
80 - Pocos recursos y capacidad para adaptarse
90 - Muy pocos recursos y muy mala capacidad para adaptarse
</t>
        </r>
      </text>
    </comment>
    <comment ref="H28" authorId="0" shapeId="0" xr:uid="{9A672BE1-40A6-4A9B-B1C5-4CD886745F7B}">
      <text>
        <r>
          <rPr>
            <sz val="9"/>
            <color indexed="81"/>
            <rFont val="Tahoma"/>
            <family val="2"/>
          </rPr>
          <t xml:space="preserve">20 - Muchos recursos y capcacidad para adaptarse
40 - Variedad de secursos y buena capacidad para adaptarse
60 - Nivel standart de recursos y capacidad para adaptarse
80 - Pocos recursos y capacidad para adaptarse
90 - Muy pocos recursos y muy mala capacidad para adaptarse
</t>
        </r>
      </text>
    </comment>
    <comment ref="I28" authorId="0" shapeId="0" xr:uid="{30E8760B-D39D-490D-BE8C-EB55586E15E7}">
      <text>
        <r>
          <rPr>
            <sz val="9"/>
            <color indexed="81"/>
            <rFont val="Tahoma"/>
            <family val="2"/>
          </rPr>
          <t xml:space="preserve">20 - Muy poco angustiados o preocupados
40 - Poco angustiados o preocupados
60 - Nivel standart de angustia y preocupación
80 - Angustiados y preocupados
90 - Muy angustiados y preocupados
</t>
        </r>
      </text>
    </comment>
    <comment ref="J28" authorId="0" shapeId="0" xr:uid="{5B49F6E8-57C6-44AE-BDBE-6FBE0E834419}">
      <text>
        <r>
          <rPr>
            <sz val="9"/>
            <color indexed="81"/>
            <rFont val="Tahoma"/>
            <family val="2"/>
          </rPr>
          <t xml:space="preserve">20 - Muy poco angustiados o preocupados
40 - Poco angustiados o preocupados
60 - Nivel standart de angustia y preocupación
80 - Angustiados y preocupados
90 - Muy angustiados y preocupados
</t>
        </r>
      </text>
    </comment>
    <comment ref="K28" authorId="0" shapeId="0" xr:uid="{2E93C52D-5065-4DDF-A09B-AEB59F639031}">
      <text>
        <r>
          <rPr>
            <sz val="9"/>
            <color indexed="81"/>
            <rFont val="Tahoma"/>
            <family val="2"/>
          </rPr>
          <t xml:space="preserve">20 - Muy poco angustiados o preocupados
40 - Poco angustiados o preocupados
60 - Nivel standart de angustia y preocupación
80 - Angustiados y preocupados
90 - Muy angustiados y preocupados
</t>
        </r>
      </text>
    </comment>
    <comment ref="L28" authorId="0" shapeId="0" xr:uid="{81E4CEAA-23E6-4CE7-A8B2-DA24AAC7397A}">
      <text>
        <r>
          <rPr>
            <sz val="9"/>
            <color indexed="81"/>
            <rFont val="Tahoma"/>
            <family val="2"/>
          </rPr>
          <t xml:space="preserve">20 - Muy buena capacidad para comunicarse
40 - Buena capacidad para comunicarse
60 - Nivel standart de capacidad para comunicarse
80 - Pocas capacidades para comunicarse
90 - Muy pocas capacidades para comunicarse
</t>
        </r>
      </text>
    </comment>
    <comment ref="M28" authorId="0" shapeId="0" xr:uid="{A4CA4FA1-1FF8-4E5C-9324-33BC60FC5979}">
      <text>
        <r>
          <rPr>
            <sz val="9"/>
            <color indexed="81"/>
            <rFont val="Tahoma"/>
            <family val="2"/>
          </rPr>
          <t xml:space="preserve">20 - Muy buena capacidad para comunicarse
40 - Buena capacidad para comunicarse
60 - Nivel standart de capacidad para comunicarse
80 - Pocas capacidades para comunicarse
90 - Muy pocas capacidades para comunicarse
</t>
        </r>
      </text>
    </comment>
    <comment ref="N28" authorId="0" shapeId="0" xr:uid="{380996AD-0A3B-4F1C-A103-CD8BAE90E71A}">
      <text>
        <r>
          <rPr>
            <sz val="9"/>
            <color indexed="81"/>
            <rFont val="Tahoma"/>
            <family val="2"/>
          </rPr>
          <t xml:space="preserve">20 - Muy buena capacidad para comunicarse
40 - Buena capacidad para comunicarse
60 - Nivel standart de capacidad para comunicarse
80 - Pocas capacidades para comunicarse
90 - Muy pocas capacidades para comunicarse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28" authorId="0" shapeId="0" xr:uid="{22B94A78-FF90-453A-A367-668A5CE9BBA7}">
      <text>
        <r>
          <rPr>
            <sz val="9"/>
            <color indexed="81"/>
            <rFont val="Tahoma"/>
            <charset val="1"/>
          </rPr>
          <t xml:space="preserve">20 - Muy bueno
40 - Bueno
60 - Mayor frecuencia
80 - Malo
90 - Muy malo
</t>
        </r>
      </text>
    </comment>
    <comment ref="D28" authorId="0" shapeId="0" xr:uid="{96817F1A-C55C-47D5-8DDF-8C5DB051FBF9}">
      <text>
        <r>
          <rPr>
            <sz val="9"/>
            <color indexed="81"/>
            <rFont val="Tahoma"/>
            <family val="2"/>
          </rPr>
          <t xml:space="preserve">20 - Muy bueno
40 - Bueno
60 - Mayor frecuencia
80 - Malo
90 - Muy malo
</t>
        </r>
      </text>
    </comment>
    <comment ref="E28" authorId="0" shapeId="0" xr:uid="{A470D837-551B-46FD-8D38-F68A7DBD5A86}">
      <text>
        <r>
          <rPr>
            <sz val="9"/>
            <color indexed="81"/>
            <rFont val="Tahoma"/>
            <family val="2"/>
          </rPr>
          <t xml:space="preserve">20 - Muy bueno
40 - Bueno
60 - Mayor frecuencia
80 - Malo
90 - Muy malo
</t>
        </r>
      </text>
    </comment>
    <comment ref="F28" authorId="0" shapeId="0" xr:uid="{C4661491-09C7-4098-8960-9C331EBAF5CD}">
      <text>
        <r>
          <rPr>
            <sz val="9"/>
            <color indexed="81"/>
            <rFont val="Tahoma"/>
            <family val="2"/>
          </rPr>
          <t xml:space="preserve">20 - Muchos recursos y capcacidad para adaptarse
40 - Variedad de secursos y buena capacidad para adaptarse
60 - Nivel standart de recursos y capacidad para adaptarse
80 - Pocos recursos y capacidad para adaptarse
90 - Muy pocos recursos y muy mala capacidad para adaptarse
</t>
        </r>
      </text>
    </comment>
    <comment ref="G28" authorId="0" shapeId="0" xr:uid="{E704EF89-DDD5-4A6E-9293-75353FFB0965}">
      <text>
        <r>
          <rPr>
            <sz val="9"/>
            <color indexed="81"/>
            <rFont val="Tahoma"/>
            <family val="2"/>
          </rPr>
          <t xml:space="preserve">20 - Muchos recursos y capcacidad para adaptarse
40 - Variedad de secursos y buena capacidad para adaptarse
60 - Nivel standart de recursos y capacidad para adaptarse
80 - Pocos recursos y capacidad para adaptarse
90 - Muy pocos recursos y muy mala capacidad para adaptarse
</t>
        </r>
      </text>
    </comment>
    <comment ref="H28" authorId="0" shapeId="0" xr:uid="{0CF4501C-9A79-434A-8C89-C7DA1FA0ACE7}">
      <text>
        <r>
          <rPr>
            <sz val="9"/>
            <color indexed="81"/>
            <rFont val="Tahoma"/>
            <family val="2"/>
          </rPr>
          <t xml:space="preserve">20 - Muchos recursos y capcacidad para adaptarse
40 - Variedad de secursos y buena capacidad para adaptarse
60 - Nivel standart de recursos y capacidad para adaptarse
80 - Pocos recursos y capacidad para adaptarse
90 - Muy pocos recursos y muy mala capacidad para adaptarse
</t>
        </r>
      </text>
    </comment>
    <comment ref="I28" authorId="0" shapeId="0" xr:uid="{87F42E98-23E0-4C94-9CAE-89947FDD3CC3}">
      <text>
        <r>
          <rPr>
            <sz val="9"/>
            <color indexed="81"/>
            <rFont val="Tahoma"/>
            <family val="2"/>
          </rPr>
          <t xml:space="preserve">20 - Muy poco angustiados o preocupados
40 - Poco angustiados o preocupados
60 - Nivel standart de angustia y preocupación
80 - Angustiados y preocupados
90 - Muy angustiados y preocupados
</t>
        </r>
      </text>
    </comment>
    <comment ref="J28" authorId="0" shapeId="0" xr:uid="{FE1DDD3A-4AEC-4A09-BAE5-76DDB921A3EC}">
      <text>
        <r>
          <rPr>
            <sz val="9"/>
            <color indexed="81"/>
            <rFont val="Tahoma"/>
            <family val="2"/>
          </rPr>
          <t xml:space="preserve">20 - Muy poco angustiados o preocupados
40 - Poco angustiados o preocupados
60 - Nivel standart de angustia y preocupación
80 - Angustiados y preocupados
90 - Muy angustiados y preocupados
</t>
        </r>
      </text>
    </comment>
    <comment ref="K28" authorId="0" shapeId="0" xr:uid="{0779D8D7-5EE7-4CC8-9D34-C48855DEA0D2}">
      <text>
        <r>
          <rPr>
            <sz val="9"/>
            <color indexed="81"/>
            <rFont val="Tahoma"/>
            <family val="2"/>
          </rPr>
          <t xml:space="preserve">20 - Muy poco angustiados o preocupados
40 - Poco angustiados o preocupados
60 - Nivel standart de angustia y preocupación
80 - Angustiados y preocupados
90 - Muy angustiados y preocupados
</t>
        </r>
      </text>
    </comment>
    <comment ref="L28" authorId="0" shapeId="0" xr:uid="{F4B01B13-AB1B-44D7-A663-86AC2F65A2CD}">
      <text>
        <r>
          <rPr>
            <sz val="9"/>
            <color indexed="81"/>
            <rFont val="Tahoma"/>
            <family val="2"/>
          </rPr>
          <t xml:space="preserve">20 - Muy buena capacidad para comunicarse
40 - Buena capacidad para comunicarse
60 - Nivel standart de capacidad para comunicarse
80 - Pocas capacidades para comunicarse
90 - Muy pocas capacidades para comunicarse
</t>
        </r>
      </text>
    </comment>
    <comment ref="M28" authorId="0" shapeId="0" xr:uid="{2A0BF126-CE2F-4FC3-AB3D-DFCE63330402}">
      <text>
        <r>
          <rPr>
            <sz val="9"/>
            <color indexed="81"/>
            <rFont val="Tahoma"/>
            <family val="2"/>
          </rPr>
          <t xml:space="preserve">20 - Muy buena capacidad para comunicarse
40 - Buena capacidad para comunicarse
60 - Nivel standart de capacidad para comunicarse
80 - Pocas capacidades para comunicarse
90 - Muy pocas capacidades para comunicarse
</t>
        </r>
      </text>
    </comment>
    <comment ref="N28" authorId="0" shapeId="0" xr:uid="{3CB76D31-87B6-45EF-82A7-4E57B8455BFF}">
      <text>
        <r>
          <rPr>
            <sz val="9"/>
            <color indexed="81"/>
            <rFont val="Tahoma"/>
            <family val="2"/>
          </rPr>
          <t xml:space="preserve">20 - Muy buena capacidad para comunicarse
40 - Buena capacidad para comunicarse
60 - Nivel standart de capacidad para comunicarse
80 - Pocas capacidades para comunicarse
90 - Muy pocas capacidades para comunicarse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28" authorId="0" shapeId="0" xr:uid="{958B2B28-F0E8-40B2-BAF1-1EFF7925D2CF}">
      <text>
        <r>
          <rPr>
            <sz val="9"/>
            <color indexed="81"/>
            <rFont val="Tahoma"/>
            <family val="2"/>
          </rPr>
          <t xml:space="preserve">20 - Muy bueno
40 - Bueno
60 - Mayor frecuencia
80 - Malo
90 - Muy malo
</t>
        </r>
      </text>
    </comment>
    <comment ref="D28" authorId="0" shapeId="0" xr:uid="{70D5550E-8426-40D2-947D-E56F6C822282}">
      <text>
        <r>
          <rPr>
            <sz val="9"/>
            <color indexed="81"/>
            <rFont val="Tahoma"/>
            <family val="2"/>
          </rPr>
          <t xml:space="preserve">20 - Muy bueno
40 - Bueno
60 - Mayor frecuencia
80 - Malo
90 - Muy malo
</t>
        </r>
      </text>
    </comment>
    <comment ref="E28" authorId="0" shapeId="0" xr:uid="{7808EB07-5790-423B-B95D-A66624ABBB09}">
      <text>
        <r>
          <rPr>
            <sz val="9"/>
            <color indexed="81"/>
            <rFont val="Tahoma"/>
            <family val="2"/>
          </rPr>
          <t xml:space="preserve">20 - Muy bueno
40 - Bueno
60 - Mayor frecuencia
80 - Malo
90 - Muy malo
</t>
        </r>
      </text>
    </comment>
    <comment ref="F28" authorId="0" shapeId="0" xr:uid="{95B463F5-076A-4789-9EB4-34B4AF77846A}">
      <text>
        <r>
          <rPr>
            <sz val="9"/>
            <color indexed="81"/>
            <rFont val="Tahoma"/>
            <family val="2"/>
          </rPr>
          <t xml:space="preserve">20 - Muchos recursos y capcacidad para adaptarse
40 - Variedad de secursos y buena capacidad para adaptarse
60 - Nivel standart de recursos y capacidad para adaptarse
80 - Pocos recursos y capacidad para adaptarse
90 - Muy pocos recursos y muy mala capacidad para adaptarse
</t>
        </r>
      </text>
    </comment>
    <comment ref="G28" authorId="0" shapeId="0" xr:uid="{D781543D-0AA0-4C24-8F94-8034FE60242F}">
      <text>
        <r>
          <rPr>
            <sz val="9"/>
            <color indexed="81"/>
            <rFont val="Tahoma"/>
            <family val="2"/>
          </rPr>
          <t xml:space="preserve">20 - Muchos recursos y capcacidad para adaptarse
40 - Variedad de secursos y buena capacidad para adaptarse
60 - Nivel standart de recursos y capacidad para adaptarse
80 - Pocos recursos y capacidad para adaptarse
90 - Muy pocos recursos y muy mala capacidad para adaptarse
</t>
        </r>
      </text>
    </comment>
    <comment ref="H28" authorId="0" shapeId="0" xr:uid="{0FC4EC13-5EE5-41B1-9F22-EF79711906ED}">
      <text>
        <r>
          <rPr>
            <sz val="9"/>
            <color indexed="81"/>
            <rFont val="Tahoma"/>
            <family val="2"/>
          </rPr>
          <t xml:space="preserve">20 - Muchos recursos y capcacidad para adaptarse
40 - Variedad de secursos y buena capacidad para adaptarse
60 - Nivel standart de recursos y capacidad para adaptarse
80 - Pocos recursos y capacidad para adaptarse
90 - Muy pocos recursos y muy mala capacidad para adaptarse
</t>
        </r>
      </text>
    </comment>
    <comment ref="I28" authorId="0" shapeId="0" xr:uid="{1F531D05-980E-4459-8D69-94171F7EE053}">
      <text>
        <r>
          <rPr>
            <sz val="9"/>
            <color indexed="81"/>
            <rFont val="Tahoma"/>
            <family val="2"/>
          </rPr>
          <t xml:space="preserve">20 - Muy poco angustiados o preocupados
40 - Poco angustiados o preocupados
60 - Nivel standart de angustia y preocupación
80 - Angustiados y preocupados
90 - Muy angustiados y preocupados
</t>
        </r>
      </text>
    </comment>
    <comment ref="J28" authorId="0" shapeId="0" xr:uid="{A74C6B7C-6C5C-452B-A8C2-B9319FB2E35D}">
      <text>
        <r>
          <rPr>
            <sz val="9"/>
            <color indexed="81"/>
            <rFont val="Tahoma"/>
            <family val="2"/>
          </rPr>
          <t xml:space="preserve">20 - Muy poco angustiados o preocupados
40 - Poco angustiados o preocupados
60 - Nivel standart de angustia y preocupación
80 - Angustiados y preocupados
90 - Muy angustiados y preocupados
</t>
        </r>
      </text>
    </comment>
    <comment ref="K28" authorId="0" shapeId="0" xr:uid="{9C0BA109-863F-40D3-9FF6-D01B0848C7FC}">
      <text>
        <r>
          <rPr>
            <sz val="9"/>
            <color indexed="81"/>
            <rFont val="Tahoma"/>
            <family val="2"/>
          </rPr>
          <t xml:space="preserve">20 - Muy poco angustiados o preocupados
40 - Poco angustiados o preocupados
60 - Nivel standart de angustia y preocupación
80 - Angustiados y preocupados
90 - Muy angustiados y preocupados
</t>
        </r>
      </text>
    </comment>
    <comment ref="L28" authorId="0" shapeId="0" xr:uid="{1C6DA77A-D87E-4CB2-90E9-73C50B9E42DF}">
      <text>
        <r>
          <rPr>
            <sz val="9"/>
            <color indexed="81"/>
            <rFont val="Tahoma"/>
            <family val="2"/>
          </rPr>
          <t xml:space="preserve">20 - Muy buena capacidad para comunicarse
40 - Buena capacidad para comunicarse
60 - Nivel standart de capacidad para comunicarse
80 - Pocas capacidades para comunicarse
90 - Muy pocas capacidades para comunicarse
</t>
        </r>
      </text>
    </comment>
    <comment ref="M28" authorId="0" shapeId="0" xr:uid="{0EE89207-8A64-4887-9966-112E120821C2}">
      <text>
        <r>
          <rPr>
            <sz val="9"/>
            <color indexed="81"/>
            <rFont val="Tahoma"/>
            <family val="2"/>
          </rPr>
          <t xml:space="preserve">20 - Muy buena capacidad para comunicarse
40 - Buena capacidad para comunicarse
60 - Nivel standart de capacidad para comunicarse
80 - Pocas capacidades para comunicarse
90 - Muy pocas capacidades para comunicarse
</t>
        </r>
      </text>
    </comment>
    <comment ref="N28" authorId="0" shapeId="0" xr:uid="{25A74EFD-84AF-4CF7-B141-447D96BCA6ED}">
      <text>
        <r>
          <rPr>
            <sz val="9"/>
            <color indexed="81"/>
            <rFont val="Tahoma"/>
            <family val="2"/>
          </rPr>
          <t xml:space="preserve">20 - Muy buena capacidad para comunicarse
40 - Buena capacidad para comunicarse
60 - Nivel standart de capacidad para comunicarse
80 - Pocas capacidades para comunicarse
90 - Muy pocas capacidades para comunicarse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19" authorId="0" shapeId="0" xr:uid="{53213C8E-CF16-4010-85E5-2A6A68DA59C4}">
      <text>
        <r>
          <rPr>
            <sz val="9"/>
            <color indexed="81"/>
            <rFont val="Tahoma"/>
            <family val="2"/>
          </rPr>
          <t xml:space="preserve">20 - Muy bueno
40 - Bueno
60 - Mayor frecuencia
80 - Malo
90 - Muy malo
</t>
        </r>
      </text>
    </comment>
    <comment ref="D19" authorId="0" shapeId="0" xr:uid="{C806DC74-9CFB-46A2-ABA1-4AD4CF016AB4}">
      <text>
        <r>
          <rPr>
            <sz val="9"/>
            <color indexed="81"/>
            <rFont val="Tahoma"/>
            <family val="2"/>
          </rPr>
          <t xml:space="preserve">20 - Muy bueno
40 - Bueno
60 - Mayor frecuencia
80 - Malo
90 - Muy malo
</t>
        </r>
      </text>
    </comment>
    <comment ref="E19" authorId="0" shapeId="0" xr:uid="{C31B5D08-77B8-4D64-9768-793B765A8A6A}">
      <text>
        <r>
          <rPr>
            <sz val="9"/>
            <color indexed="81"/>
            <rFont val="Tahoma"/>
            <family val="2"/>
          </rPr>
          <t xml:space="preserve">20 - Muy bueno
40 - Bueno
60 - Mayor frecuencia
80 - Malo
90 - Muy malo
</t>
        </r>
      </text>
    </comment>
    <comment ref="F19" authorId="0" shapeId="0" xr:uid="{8B8F974D-1E1E-4C7B-9993-28E8C59C6159}">
      <text>
        <r>
          <rPr>
            <sz val="9"/>
            <color indexed="81"/>
            <rFont val="Tahoma"/>
            <family val="2"/>
          </rPr>
          <t xml:space="preserve">20 - Muchos recursos y capcacidad para adaptarse
40 - Variedad de secursos y buena capacidad para adaptarse
60 - Nivel standart de recursos y capacidad para adaptarse
80 - Pocos recursos y capacidad para adaptarse
90 - Muy pocos recursos y muy mala capacidad para adaptarse
</t>
        </r>
      </text>
    </comment>
    <comment ref="G19" authorId="0" shapeId="0" xr:uid="{85A8953B-53D8-4E75-976E-6EAD2E99F218}">
      <text>
        <r>
          <rPr>
            <sz val="9"/>
            <color indexed="81"/>
            <rFont val="Tahoma"/>
            <family val="2"/>
          </rPr>
          <t xml:space="preserve">20 - Muchos recursos y capcacidad para adaptarse
40 - Variedad de secursos y buena capacidad para adaptarse
60 - Nivel standart de recursos y capacidad para adaptarse
80 - Pocos recursos y capacidad para adaptarse
90 - Muy pocos recursos y muy mala capacidad para adaptarse
</t>
        </r>
      </text>
    </comment>
    <comment ref="H19" authorId="0" shapeId="0" xr:uid="{0CC4E4B7-8C1A-4D97-B0F4-9EADC07F652A}">
      <text>
        <r>
          <rPr>
            <sz val="9"/>
            <color indexed="81"/>
            <rFont val="Tahoma"/>
            <family val="2"/>
          </rPr>
          <t xml:space="preserve">20 - Muchos recursos y capcacidad para adaptarse
40 - Variedad de secursos y buena capacidad para adaptarse
60 - Nivel standart de recursos y capacidad para adaptarse
80 - Pocos recursos y capacidad para adaptarse
90 - Muy pocos recursos y muy mala capacidad para adaptarse
</t>
        </r>
      </text>
    </comment>
    <comment ref="I19" authorId="0" shapeId="0" xr:uid="{60A6C21D-35DF-46F8-9A37-5934640E4DCE}">
      <text>
        <r>
          <rPr>
            <sz val="9"/>
            <color indexed="81"/>
            <rFont val="Tahoma"/>
            <family val="2"/>
          </rPr>
          <t xml:space="preserve">20 - Muy poco angustiados o preocupados
40 - Poco angustiados o preocupados
60 - Nivel standart de angustia y preocupación
80 - Angustiados y preocupados
90 - Muy angustiados y preocupados
</t>
        </r>
      </text>
    </comment>
    <comment ref="J19" authorId="0" shapeId="0" xr:uid="{620B9E0B-C909-4708-B707-70D73B7BD4EE}">
      <text>
        <r>
          <rPr>
            <sz val="9"/>
            <color indexed="81"/>
            <rFont val="Tahoma"/>
            <family val="2"/>
          </rPr>
          <t xml:space="preserve">20 - Muy poco angustiados o preocupados
40 - Poco angustiados o preocupados
60 - Nivel standart de angustia y preocupación
80 - Angustiados y preocupados
90 - Muy angustiados y preocupados
</t>
        </r>
      </text>
    </comment>
    <comment ref="K19" authorId="0" shapeId="0" xr:uid="{D40C1ACE-4571-4B1E-8756-F9BB6A6B4F25}">
      <text>
        <r>
          <rPr>
            <sz val="9"/>
            <color indexed="81"/>
            <rFont val="Tahoma"/>
            <family val="2"/>
          </rPr>
          <t xml:space="preserve">20 - Muy poco angustiados o preocupados
40 - Poco angustiados o preocupados
60 - Nivel standart de angustia y preocupación
80 - Angustiados y preocupados
90 - Muy angustiados y preocupados
</t>
        </r>
      </text>
    </comment>
    <comment ref="L19" authorId="0" shapeId="0" xr:uid="{AE4AB650-FE0E-4DA5-B192-8BED3AE66763}">
      <text>
        <r>
          <rPr>
            <sz val="9"/>
            <color indexed="81"/>
            <rFont val="Tahoma"/>
            <family val="2"/>
          </rPr>
          <t xml:space="preserve">20 - Muy buena capacidad para comunicarse
40 - Buena capacidad para comunicarse
60 - Nivel standart de capacidad para comunicarse
80 - Pocas capacidades para comunicarse
90 - Muy pocas capacidades para comunicarse
</t>
        </r>
      </text>
    </comment>
    <comment ref="M19" authorId="0" shapeId="0" xr:uid="{B562D415-CA4A-41D9-B464-82220BC4FAA0}">
      <text>
        <r>
          <rPr>
            <sz val="9"/>
            <color indexed="81"/>
            <rFont val="Tahoma"/>
            <family val="2"/>
          </rPr>
          <t xml:space="preserve">20 - Muy buena capacidad para comunicarse
40 - Buena capacidad para comunicarse
60 - Nivel standart de capacidad para comunicarse
80 - Pocas capacidades para comunicarse
90 - Muy pocas capacidades para comunicarse
</t>
        </r>
      </text>
    </comment>
    <comment ref="N19" authorId="0" shapeId="0" xr:uid="{9E90F87F-F637-4B32-B354-DC9BDA1B1869}">
      <text>
        <r>
          <rPr>
            <sz val="9"/>
            <color indexed="81"/>
            <rFont val="Tahoma"/>
            <family val="2"/>
          </rPr>
          <t xml:space="preserve">20 - Muy buena capacidad para comunicarse
40 - Buena capacidad para comunicarse
60 - Nivel standart de capacidad para comunicarse
80 - Pocas capacidades para comunicarse
90 - Muy pocas capacidades para comunicarse
</t>
        </r>
      </text>
    </comment>
  </commentList>
</comments>
</file>

<file path=xl/sharedStrings.xml><?xml version="1.0" encoding="utf-8"?>
<sst xmlns="http://schemas.openxmlformats.org/spreadsheetml/2006/main" count="299" uniqueCount="56">
  <si>
    <t>FAMILIA</t>
  </si>
  <si>
    <t>PARENTESCO</t>
  </si>
  <si>
    <t>FECHA</t>
  </si>
  <si>
    <t>T1</t>
  </si>
  <si>
    <t>T2</t>
  </si>
  <si>
    <t>T3</t>
  </si>
  <si>
    <t>Nº de 
Item</t>
  </si>
  <si>
    <t>Puntuación Total</t>
  </si>
  <si>
    <t>Dimensión 1</t>
  </si>
  <si>
    <t>Dimensión 2</t>
  </si>
  <si>
    <t>Dimensión 3</t>
  </si>
  <si>
    <t>PUNTUACIÓN SCORE</t>
  </si>
  <si>
    <t>TOTALES</t>
  </si>
  <si>
    <t>Promedios:</t>
  </si>
  <si>
    <t>Percentiles</t>
  </si>
  <si>
    <t>Fortalezas y Capacidad de adaptación</t>
  </si>
  <si>
    <t>Preocupados o Angustiados</t>
  </si>
  <si>
    <t xml:space="preserve">Capacidad para comunicarse </t>
  </si>
  <si>
    <t>Miembro 
Familia</t>
  </si>
  <si>
    <t>Tabla percentiles Miembro 1</t>
  </si>
  <si>
    <t>Total</t>
  </si>
  <si>
    <t>Tabla percentiles Miembro 2</t>
  </si>
  <si>
    <t>Tabla percentiles Miembro 3</t>
  </si>
  <si>
    <t>Tabla de percentiles miembro 4</t>
  </si>
  <si>
    <t>Tabla de percentiles miembro 5</t>
  </si>
  <si>
    <t>Tabla percentiles Familia</t>
  </si>
  <si>
    <t>DIMENSIÓN 1</t>
  </si>
  <si>
    <t>PERCENTIL</t>
  </si>
  <si>
    <t>RECURSOS Y CAPACIDAD PARA ADAPTARSE</t>
  </si>
  <si>
    <t>Muchos recursos y mucha capacidad para adaptarse</t>
  </si>
  <si>
    <t>Variedad de recursos y buena capacidad para adaptarse</t>
  </si>
  <si>
    <t>Nivel standart de recursos y capacidad para adaptarse</t>
  </si>
  <si>
    <t>Pocos recursos y baja capacidad para adaptarse</t>
  </si>
  <si>
    <t>Muy pocos recursos y muy mala capacidad para adaptarse</t>
  </si>
  <si>
    <t>DIMENSIÓN 2</t>
  </si>
  <si>
    <t>ANGUSTIADOS Y PREOCUPADOS</t>
  </si>
  <si>
    <t>Muy poco angustiados o preocupados</t>
  </si>
  <si>
    <t>Poco angustiados o preocupados</t>
  </si>
  <si>
    <t>Nivel standart de angustia y preocupación</t>
  </si>
  <si>
    <t>Angustiados y preocupados</t>
  </si>
  <si>
    <t>Muy angustiados y preocupados</t>
  </si>
  <si>
    <t>DIMENSIÓN 3</t>
  </si>
  <si>
    <t>CAPACIDAD PARA COMUNICARSE</t>
  </si>
  <si>
    <t>Muy buena capacidad para comunicarse</t>
  </si>
  <si>
    <t>Buena capacidad para comunicarse</t>
  </si>
  <si>
    <t xml:space="preserve">Nivel standart de capacidades para comunicarse </t>
  </si>
  <si>
    <t>Pocas capacidades para comunicarse</t>
  </si>
  <si>
    <t>Muy pocas capacidades para comunicarse</t>
  </si>
  <si>
    <t>PUNTUACIÓN TOTAL</t>
  </si>
  <si>
    <t>FUNCIONAMIENTO</t>
  </si>
  <si>
    <t>Muy bueno</t>
  </si>
  <si>
    <t>Bueno</t>
  </si>
  <si>
    <t>Funcinamiento con mayor frecuencia</t>
  </si>
  <si>
    <t>Malo</t>
  </si>
  <si>
    <t>Muy malo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</si>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</sst>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sz val="1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name val="Arial"/>
      <family val="2"/>
    </font>
    <font>
      <b/>
      <sz val="12"/>
      <color indexed="12"/>
      <name val="Arial"/>
      <family val="2"/>
    </font>
    <font>
      <b/>
      <sz val="12"/>
      <color rgb="FF6600FF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10"/>
      <color indexed="12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</cellStyleXfs>
  <cellXfs count="195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6" fillId="11" borderId="0" xfId="0" applyFont="1" applyFill="1" applyAlignment="1" applyProtection="1">
      <alignment vertical="center"/>
      <protection locked="0"/>
    </xf>
    <xf numFmtId="14" fontId="5" fillId="7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11" borderId="0" xfId="0" applyFill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1" fillId="10" borderId="2" xfId="6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vertical="center"/>
    </xf>
    <xf numFmtId="0" fontId="1" fillId="10" borderId="18" xfId="6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2" fontId="9" fillId="0" borderId="0" xfId="0" applyNumberFormat="1" applyFont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0" fillId="10" borderId="2" xfId="0" applyFill="1" applyBorder="1" applyAlignment="1" applyProtection="1">
      <alignment horizontal="center" vertical="center" wrapText="1"/>
      <protection locked="0"/>
    </xf>
    <xf numFmtId="0" fontId="0" fillId="10" borderId="18" xfId="0" applyFill="1" applyBorder="1" applyAlignment="1" applyProtection="1">
      <alignment horizontal="center" vertical="center" wrapText="1"/>
      <protection locked="0"/>
    </xf>
    <xf numFmtId="0" fontId="5" fillId="7" borderId="5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" fillId="3" borderId="2" xfId="3" applyBorder="1" applyAlignment="1" applyProtection="1">
      <alignment horizontal="center" vertical="center" wrapText="1"/>
      <protection locked="0"/>
    </xf>
    <xf numFmtId="0" fontId="1" fillId="4" borderId="2" xfId="4" applyBorder="1" applyAlignment="1" applyProtection="1">
      <alignment horizontal="center" vertical="center" wrapText="1"/>
      <protection locked="0"/>
    </xf>
    <xf numFmtId="0" fontId="1" fillId="3" borderId="18" xfId="3" applyBorder="1" applyAlignment="1" applyProtection="1">
      <alignment horizontal="center" vertical="center" wrapText="1"/>
      <protection locked="0"/>
    </xf>
    <xf numFmtId="0" fontId="1" fillId="4" borderId="18" xfId="4" applyBorder="1" applyAlignment="1" applyProtection="1">
      <alignment horizontal="center" vertical="center" wrapText="1"/>
      <protection locked="0"/>
    </xf>
    <xf numFmtId="0" fontId="0" fillId="8" borderId="2" xfId="0" applyFill="1" applyBorder="1" applyAlignment="1" applyProtection="1">
      <alignment horizontal="center" vertical="center" wrapText="1"/>
      <protection locked="0"/>
    </xf>
    <xf numFmtId="0" fontId="0" fillId="9" borderId="2" xfId="0" applyFill="1" applyBorder="1" applyAlignment="1" applyProtection="1">
      <alignment horizontal="center" vertical="center" wrapText="1"/>
      <protection locked="0"/>
    </xf>
    <xf numFmtId="0" fontId="0" fillId="8" borderId="18" xfId="0" applyFill="1" applyBorder="1" applyAlignment="1" applyProtection="1">
      <alignment horizontal="center" vertical="center" wrapText="1"/>
      <protection locked="0"/>
    </xf>
    <xf numFmtId="0" fontId="0" fillId="9" borderId="18" xfId="0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0" xfId="0" applyBorder="1"/>
    <xf numFmtId="0" fontId="0" fillId="0" borderId="0" xfId="0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0" fillId="18" borderId="0" xfId="0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2" fontId="9" fillId="0" borderId="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3" fillId="13" borderId="5" xfId="0" applyFont="1" applyFill="1" applyBorder="1" applyAlignment="1" applyProtection="1">
      <alignment horizontal="center"/>
      <protection locked="0"/>
    </xf>
    <xf numFmtId="0" fontId="3" fillId="13" borderId="5" xfId="0" applyFont="1" applyFill="1" applyBorder="1" applyProtection="1"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3" fillId="14" borderId="5" xfId="0" applyFont="1" applyFill="1" applyBorder="1" applyAlignment="1" applyProtection="1">
      <alignment horizontal="center"/>
      <protection locked="0"/>
    </xf>
    <xf numFmtId="0" fontId="3" fillId="14" borderId="5" xfId="0" applyFont="1" applyFill="1" applyBorder="1" applyProtection="1">
      <protection locked="0"/>
    </xf>
    <xf numFmtId="0" fontId="3" fillId="21" borderId="5" xfId="0" applyFont="1" applyFill="1" applyBorder="1" applyAlignment="1" applyProtection="1">
      <alignment horizontal="center"/>
      <protection locked="0"/>
    </xf>
    <xf numFmtId="0" fontId="3" fillId="21" borderId="5" xfId="0" applyFont="1" applyFill="1" applyBorder="1" applyProtection="1">
      <protection locked="0"/>
    </xf>
    <xf numFmtId="0" fontId="3" fillId="22" borderId="5" xfId="0" applyFont="1" applyFill="1" applyBorder="1" applyAlignment="1" applyProtection="1">
      <alignment horizontal="center"/>
      <protection locked="0"/>
    </xf>
    <xf numFmtId="0" fontId="3" fillId="22" borderId="5" xfId="0" applyFont="1" applyFill="1" applyBorder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8" borderId="5" xfId="0" applyFont="1" applyFill="1" applyBorder="1" applyAlignment="1" applyProtection="1">
      <alignment horizontal="center" vertical="center" wrapText="1"/>
      <protection locked="0"/>
    </xf>
    <xf numFmtId="0" fontId="5" fillId="9" borderId="5" xfId="0" applyFont="1" applyFill="1" applyBorder="1" applyAlignment="1" applyProtection="1">
      <alignment horizontal="center" vertical="center" wrapText="1"/>
      <protection locked="0"/>
    </xf>
    <xf numFmtId="0" fontId="5" fillId="10" borderId="5" xfId="0" applyFont="1" applyFill="1" applyBorder="1" applyAlignment="1" applyProtection="1">
      <alignment horizontal="center" vertical="center" wrapText="1"/>
      <protection locked="0"/>
    </xf>
    <xf numFmtId="0" fontId="5" fillId="10" borderId="2" xfId="0" applyFont="1" applyFill="1" applyBorder="1" applyAlignment="1" applyProtection="1">
      <alignment horizontal="center" vertical="center" wrapText="1"/>
      <protection locked="0"/>
    </xf>
    <xf numFmtId="0" fontId="5" fillId="8" borderId="13" xfId="0" applyFont="1" applyFill="1" applyBorder="1" applyAlignment="1" applyProtection="1">
      <alignment horizontal="center" vertical="center" wrapText="1"/>
      <protection locked="0"/>
    </xf>
    <xf numFmtId="0" fontId="5" fillId="8" borderId="14" xfId="0" applyFont="1" applyFill="1" applyBorder="1" applyAlignment="1" applyProtection="1">
      <alignment horizontal="center" vertical="center" wrapText="1"/>
      <protection locked="0"/>
    </xf>
    <xf numFmtId="0" fontId="5" fillId="9" borderId="14" xfId="0" applyFont="1" applyFill="1" applyBorder="1" applyAlignment="1" applyProtection="1">
      <alignment horizontal="center" vertical="center" wrapText="1"/>
      <protection locked="0"/>
    </xf>
    <xf numFmtId="0" fontId="5" fillId="10" borderId="15" xfId="0" applyFont="1" applyFill="1" applyBorder="1" applyAlignment="1" applyProtection="1">
      <alignment horizontal="center" vertical="center" wrapText="1"/>
      <protection locked="0"/>
    </xf>
    <xf numFmtId="0" fontId="0" fillId="11" borderId="5" xfId="0" applyFill="1" applyBorder="1" applyAlignment="1" applyProtection="1">
      <alignment horizontal="center" vertical="center" wrapText="1"/>
      <protection locked="0"/>
    </xf>
    <xf numFmtId="0" fontId="0" fillId="11" borderId="17" xfId="0" applyFill="1" applyBorder="1" applyAlignment="1" applyProtection="1">
      <alignment horizontal="center" vertical="center" wrapText="1"/>
      <protection locked="0"/>
    </xf>
    <xf numFmtId="0" fontId="8" fillId="11" borderId="23" xfId="0" applyFont="1" applyFill="1" applyBorder="1" applyAlignment="1" applyProtection="1">
      <alignment horizontal="center" vertical="center"/>
      <protection locked="0"/>
    </xf>
    <xf numFmtId="0" fontId="9" fillId="11" borderId="23" xfId="0" applyFont="1" applyFill="1" applyBorder="1" applyAlignment="1" applyProtection="1">
      <alignment horizontal="center" vertical="center" wrapText="1"/>
      <protection locked="0"/>
    </xf>
    <xf numFmtId="0" fontId="10" fillId="11" borderId="24" xfId="0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vertical="center"/>
      <protection locked="0"/>
    </xf>
    <xf numFmtId="0" fontId="5" fillId="11" borderId="23" xfId="0" applyFont="1" applyFill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11" borderId="0" xfId="0" applyFill="1" applyAlignment="1" applyProtection="1">
      <alignment horizontal="center"/>
      <protection locked="0"/>
    </xf>
    <xf numFmtId="0" fontId="0" fillId="23" borderId="2" xfId="0" applyFill="1" applyBorder="1" applyAlignment="1" applyProtection="1">
      <alignment horizontal="center" vertical="center"/>
      <protection locked="0"/>
    </xf>
    <xf numFmtId="0" fontId="0" fillId="23" borderId="3" xfId="0" applyFill="1" applyBorder="1" applyAlignment="1" applyProtection="1">
      <alignment horizontal="center" vertical="center"/>
      <protection locked="0"/>
    </xf>
    <xf numFmtId="0" fontId="5" fillId="14" borderId="5" xfId="0" applyFont="1" applyFill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0" fontId="0" fillId="0" borderId="31" xfId="0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5" fillId="11" borderId="5" xfId="0" applyFont="1" applyFill="1" applyBorder="1" applyAlignment="1" applyProtection="1">
      <alignment horizontal="center" vertical="center" wrapText="1"/>
      <protection locked="0"/>
    </xf>
    <xf numFmtId="0" fontId="5" fillId="12" borderId="5" xfId="0" applyFont="1" applyFill="1" applyBorder="1" applyAlignment="1" applyProtection="1">
      <alignment horizontal="center" vertical="center" wrapText="1"/>
      <protection locked="0"/>
    </xf>
    <xf numFmtId="0" fontId="5" fillId="12" borderId="2" xfId="0" applyFont="1" applyFill="1" applyBorder="1" applyAlignment="1" applyProtection="1">
      <alignment horizontal="center" vertical="center" wrapText="1"/>
      <protection locked="0"/>
    </xf>
    <xf numFmtId="0" fontId="5" fillId="13" borderId="6" xfId="0" applyFont="1" applyFill="1" applyBorder="1" applyAlignment="1" applyProtection="1">
      <alignment horizontal="center" vertical="center" wrapText="1"/>
      <protection locked="0"/>
    </xf>
    <xf numFmtId="0" fontId="5" fillId="13" borderId="7" xfId="0" applyFont="1" applyFill="1" applyBorder="1" applyAlignment="1" applyProtection="1">
      <alignment horizontal="center" vertical="center" wrapText="1"/>
      <protection locked="0"/>
    </xf>
    <xf numFmtId="0" fontId="5" fillId="14" borderId="8" xfId="0" applyFont="1" applyFill="1" applyBorder="1" applyAlignment="1" applyProtection="1">
      <alignment horizontal="center" vertical="center" wrapText="1"/>
      <protection locked="0"/>
    </xf>
    <xf numFmtId="0" fontId="5" fillId="14" borderId="9" xfId="0" applyFont="1" applyFill="1" applyBorder="1" applyAlignment="1" applyProtection="1">
      <alignment horizontal="center" vertical="center" wrapText="1"/>
      <protection locked="0"/>
    </xf>
    <xf numFmtId="0" fontId="5" fillId="15" borderId="5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5" fillId="13" borderId="5" xfId="0" applyFont="1" applyFill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5" fillId="15" borderId="10" xfId="0" applyFont="1" applyFill="1" applyBorder="1" applyAlignment="1" applyProtection="1">
      <alignment horizontal="center" vertical="center" wrapText="1"/>
      <protection locked="0"/>
    </xf>
    <xf numFmtId="0" fontId="5" fillId="15" borderId="11" xfId="0" applyFont="1" applyFill="1" applyBorder="1" applyAlignment="1" applyProtection="1">
      <alignment horizontal="center" vertical="center" wrapText="1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0" fillId="11" borderId="18" xfId="0" applyFill="1" applyBorder="1" applyAlignment="1" applyProtection="1">
      <alignment horizontal="center" vertical="center" wrapText="1"/>
      <protection locked="0"/>
    </xf>
    <xf numFmtId="0" fontId="0" fillId="11" borderId="31" xfId="0" applyFill="1" applyBorder="1" applyAlignment="1" applyProtection="1">
      <alignment horizontal="center" vertical="center" wrapText="1"/>
      <protection locked="0"/>
    </xf>
    <xf numFmtId="0" fontId="0" fillId="11" borderId="5" xfId="0" applyFill="1" applyBorder="1" applyAlignment="1" applyProtection="1">
      <alignment horizontal="center" vertical="center" wrapText="1"/>
      <protection locked="0"/>
    </xf>
    <xf numFmtId="0" fontId="0" fillId="11" borderId="2" xfId="0" applyFill="1" applyBorder="1" applyAlignment="1" applyProtection="1">
      <alignment horizontal="center" vertical="center" wrapText="1"/>
      <protection locked="0"/>
    </xf>
    <xf numFmtId="0" fontId="0" fillId="11" borderId="16" xfId="0" applyFill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5" fillId="19" borderId="5" xfId="0" applyFont="1" applyFill="1" applyBorder="1" applyAlignment="1" applyProtection="1">
      <alignment horizontal="center" vertical="center" wrapText="1"/>
      <protection locked="0"/>
    </xf>
    <xf numFmtId="0" fontId="5" fillId="19" borderId="2" xfId="0" applyFont="1" applyFill="1" applyBorder="1" applyAlignment="1" applyProtection="1">
      <alignment horizontal="center" vertical="center" wrapText="1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5" fillId="14" borderId="2" xfId="0" applyFont="1" applyFill="1" applyBorder="1" applyAlignment="1" applyProtection="1">
      <alignment horizontal="center" vertical="center" wrapText="1"/>
      <protection locked="0"/>
    </xf>
    <xf numFmtId="0" fontId="5" fillId="14" borderId="3" xfId="0" applyFont="1" applyFill="1" applyBorder="1" applyAlignment="1" applyProtection="1">
      <alignment horizontal="center" vertical="center" wrapText="1"/>
      <protection locked="0"/>
    </xf>
    <xf numFmtId="0" fontId="5" fillId="15" borderId="2" xfId="0" applyFont="1" applyFill="1" applyBorder="1" applyAlignment="1" applyProtection="1">
      <alignment horizontal="center" vertical="center" wrapText="1"/>
      <protection locked="0"/>
    </xf>
    <xf numFmtId="0" fontId="5" fillId="15" borderId="3" xfId="0" applyFont="1" applyFill="1" applyBorder="1" applyAlignment="1" applyProtection="1">
      <alignment horizontal="center" vertical="center" wrapText="1"/>
      <protection locked="0"/>
    </xf>
    <xf numFmtId="0" fontId="5" fillId="13" borderId="2" xfId="0" applyFont="1" applyFill="1" applyBorder="1" applyAlignment="1" applyProtection="1">
      <alignment horizontal="center" vertical="center" wrapText="1"/>
      <protection locked="0"/>
    </xf>
    <xf numFmtId="0" fontId="5" fillId="13" borderId="3" xfId="0" applyFont="1" applyFill="1" applyBorder="1" applyAlignment="1" applyProtection="1">
      <alignment horizontal="center" vertical="center" wrapText="1"/>
      <protection locked="0"/>
    </xf>
    <xf numFmtId="43" fontId="1" fillId="0" borderId="5" xfId="1" applyFont="1" applyBorder="1" applyAlignment="1" applyProtection="1">
      <alignment horizontal="left" vertical="center" wrapText="1"/>
      <protection locked="0"/>
    </xf>
    <xf numFmtId="0" fontId="1" fillId="3" borderId="13" xfId="3" applyBorder="1" applyAlignment="1" applyProtection="1">
      <alignment horizontal="center" vertical="center" wrapText="1"/>
    </xf>
    <xf numFmtId="0" fontId="1" fillId="4" borderId="2" xfId="4" applyBorder="1" applyAlignment="1" applyProtection="1">
      <alignment horizontal="center" vertical="center" wrapText="1"/>
    </xf>
    <xf numFmtId="0" fontId="1" fillId="5" borderId="5" xfId="5" applyBorder="1" applyAlignment="1" applyProtection="1">
      <alignment horizontal="center" vertical="center" wrapText="1"/>
    </xf>
    <xf numFmtId="0" fontId="2" fillId="16" borderId="1" xfId="2" applyFill="1" applyAlignment="1" applyProtection="1">
      <alignment horizontal="center" vertical="center" wrapText="1"/>
    </xf>
    <xf numFmtId="0" fontId="0" fillId="16" borderId="13" xfId="0" applyFill="1" applyBorder="1" applyAlignment="1" applyProtection="1">
      <alignment horizontal="center" vertical="center" wrapText="1"/>
    </xf>
    <xf numFmtId="0" fontId="0" fillId="16" borderId="5" xfId="0" applyFill="1" applyBorder="1" applyAlignment="1" applyProtection="1">
      <alignment horizontal="center" vertical="center" wrapText="1"/>
    </xf>
    <xf numFmtId="0" fontId="0" fillId="16" borderId="3" xfId="0" applyFill="1" applyBorder="1" applyAlignment="1" applyProtection="1">
      <alignment horizontal="center" vertical="center" wrapText="1"/>
    </xf>
    <xf numFmtId="0" fontId="1" fillId="3" borderId="3" xfId="3" applyBorder="1" applyAlignment="1" applyProtection="1">
      <alignment horizontal="center" vertical="center" wrapText="1"/>
    </xf>
    <xf numFmtId="0" fontId="1" fillId="4" borderId="3" xfId="4" applyBorder="1" applyAlignment="1" applyProtection="1">
      <alignment horizontal="center" vertical="center" wrapText="1"/>
    </xf>
    <xf numFmtId="0" fontId="1" fillId="5" borderId="16" xfId="5" applyBorder="1" applyAlignment="1" applyProtection="1">
      <alignment horizontal="center" vertical="center" wrapText="1"/>
    </xf>
    <xf numFmtId="0" fontId="1" fillId="4" borderId="5" xfId="4" applyBorder="1" applyAlignment="1" applyProtection="1">
      <alignment horizontal="center" vertical="center" wrapText="1"/>
    </xf>
    <xf numFmtId="0" fontId="1" fillId="5" borderId="3" xfId="5" applyBorder="1" applyAlignment="1" applyProtection="1">
      <alignment horizontal="center" vertical="center" wrapText="1"/>
    </xf>
    <xf numFmtId="0" fontId="0" fillId="16" borderId="16" xfId="0" applyFill="1" applyBorder="1" applyAlignment="1" applyProtection="1">
      <alignment horizontal="center" vertical="center" wrapText="1"/>
    </xf>
    <xf numFmtId="0" fontId="1" fillId="3" borderId="5" xfId="3" applyBorder="1" applyAlignment="1" applyProtection="1">
      <alignment horizontal="center" vertical="center" wrapText="1"/>
    </xf>
    <xf numFmtId="0" fontId="0" fillId="16" borderId="2" xfId="0" applyFill="1" applyBorder="1" applyAlignment="1" applyProtection="1">
      <alignment horizontal="center" vertical="center" wrapText="1"/>
    </xf>
    <xf numFmtId="0" fontId="1" fillId="3" borderId="2" xfId="3" applyBorder="1" applyAlignment="1" applyProtection="1">
      <alignment horizontal="center" vertical="center" wrapText="1"/>
    </xf>
    <xf numFmtId="0" fontId="1" fillId="5" borderId="2" xfId="5" applyBorder="1" applyAlignment="1" applyProtection="1">
      <alignment horizontal="center" vertical="center" wrapText="1"/>
    </xf>
    <xf numFmtId="0" fontId="0" fillId="16" borderId="0" xfId="0" applyFill="1" applyProtection="1"/>
    <xf numFmtId="0" fontId="1" fillId="3" borderId="19" xfId="3" applyBorder="1" applyAlignment="1" applyProtection="1">
      <alignment horizontal="center" vertical="center" wrapText="1"/>
    </xf>
    <xf numFmtId="0" fontId="1" fillId="4" borderId="20" xfId="4" applyBorder="1" applyAlignment="1" applyProtection="1">
      <alignment horizontal="center" vertical="center" wrapText="1"/>
    </xf>
    <xf numFmtId="0" fontId="1" fillId="10" borderId="21" xfId="5" applyFill="1" applyBorder="1" applyAlignment="1" applyProtection="1">
      <alignment horizontal="center" vertical="center" wrapText="1"/>
    </xf>
    <xf numFmtId="0" fontId="0" fillId="16" borderId="20" xfId="0" applyFill="1" applyBorder="1" applyAlignment="1" applyProtection="1">
      <alignment horizontal="center" vertical="center" wrapText="1"/>
    </xf>
    <xf numFmtId="0" fontId="0" fillId="16" borderId="22" xfId="0" applyFill="1" applyBorder="1" applyAlignment="1" applyProtection="1">
      <alignment horizontal="center" vertical="center" wrapText="1"/>
    </xf>
    <xf numFmtId="0" fontId="5" fillId="8" borderId="25" xfId="0" applyFont="1" applyFill="1" applyBorder="1" applyAlignment="1" applyProtection="1">
      <alignment horizontal="center" vertical="center" wrapText="1"/>
    </xf>
    <xf numFmtId="0" fontId="5" fillId="9" borderId="26" xfId="0" applyFont="1" applyFill="1" applyBorder="1" applyAlignment="1" applyProtection="1">
      <alignment horizontal="center" vertical="center" wrapText="1"/>
    </xf>
    <xf numFmtId="0" fontId="5" fillId="10" borderId="25" xfId="0" applyFont="1" applyFill="1" applyBorder="1" applyAlignment="1" applyProtection="1">
      <alignment horizontal="center" vertical="center" wrapText="1"/>
    </xf>
    <xf numFmtId="0" fontId="5" fillId="9" borderId="25" xfId="0" applyFont="1" applyFill="1" applyBorder="1" applyAlignment="1" applyProtection="1">
      <alignment horizontal="center" vertical="center" wrapText="1"/>
    </xf>
    <xf numFmtId="0" fontId="5" fillId="10" borderId="26" xfId="0" applyFont="1" applyFill="1" applyBorder="1" applyAlignment="1" applyProtection="1">
      <alignment horizontal="center" vertical="center" wrapText="1"/>
    </xf>
    <xf numFmtId="2" fontId="9" fillId="8" borderId="24" xfId="0" applyNumberFormat="1" applyFont="1" applyFill="1" applyBorder="1" applyAlignment="1" applyProtection="1">
      <alignment horizontal="center" vertical="center" wrapText="1"/>
    </xf>
    <xf numFmtId="2" fontId="9" fillId="9" borderId="24" xfId="0" applyNumberFormat="1" applyFont="1" applyFill="1" applyBorder="1" applyAlignment="1" applyProtection="1">
      <alignment horizontal="center" vertical="center" wrapText="1"/>
    </xf>
    <xf numFmtId="2" fontId="9" fillId="10" borderId="24" xfId="0" applyNumberFormat="1" applyFont="1" applyFill="1" applyBorder="1" applyAlignment="1" applyProtection="1">
      <alignment horizontal="center" vertical="center" wrapText="1"/>
    </xf>
    <xf numFmtId="2" fontId="10" fillId="8" borderId="24" xfId="0" applyNumberFormat="1" applyFont="1" applyFill="1" applyBorder="1" applyAlignment="1" applyProtection="1">
      <alignment horizontal="center" vertical="center" wrapText="1"/>
    </xf>
    <xf numFmtId="2" fontId="10" fillId="9" borderId="24" xfId="0" applyNumberFormat="1" applyFont="1" applyFill="1" applyBorder="1" applyAlignment="1" applyProtection="1">
      <alignment horizontal="center" vertical="center" wrapText="1"/>
    </xf>
    <xf numFmtId="43" fontId="10" fillId="10" borderId="24" xfId="1" applyFont="1" applyFill="1" applyBorder="1" applyAlignment="1" applyProtection="1">
      <alignment horizontal="center" vertical="center" wrapText="1"/>
    </xf>
    <xf numFmtId="2" fontId="10" fillId="10" borderId="24" xfId="0" applyNumberFormat="1" applyFont="1" applyFill="1" applyBorder="1" applyAlignment="1" applyProtection="1">
      <alignment horizontal="center" vertical="center" wrapText="1"/>
    </xf>
    <xf numFmtId="2" fontId="10" fillId="10" borderId="29" xfId="0" applyNumberFormat="1" applyFont="1" applyFill="1" applyBorder="1" applyAlignment="1" applyProtection="1">
      <alignment horizontal="center" vertical="center" wrapText="1"/>
    </xf>
    <xf numFmtId="0" fontId="5" fillId="8" borderId="23" xfId="0" applyFont="1" applyFill="1" applyBorder="1" applyAlignment="1" applyProtection="1">
      <alignment horizontal="center" vertical="center" wrapText="1"/>
    </xf>
    <xf numFmtId="0" fontId="5" fillId="9" borderId="23" xfId="0" applyFont="1" applyFill="1" applyBorder="1" applyAlignment="1" applyProtection="1">
      <alignment horizontal="center" vertical="center" wrapText="1"/>
    </xf>
    <xf numFmtId="0" fontId="5" fillId="10" borderId="24" xfId="0" applyFont="1" applyFill="1" applyBorder="1" applyAlignment="1" applyProtection="1">
      <alignment horizontal="center" vertical="center" wrapText="1"/>
    </xf>
    <xf numFmtId="2" fontId="9" fillId="8" borderId="27" xfId="0" applyNumberFormat="1" applyFont="1" applyFill="1" applyBorder="1" applyAlignment="1" applyProtection="1">
      <alignment horizontal="center" vertical="center" wrapText="1"/>
    </xf>
    <xf numFmtId="2" fontId="9" fillId="9" borderId="27" xfId="0" applyNumberFormat="1" applyFont="1" applyFill="1" applyBorder="1" applyAlignment="1" applyProtection="1">
      <alignment horizontal="center" vertical="center" wrapText="1"/>
    </xf>
    <xf numFmtId="2" fontId="9" fillId="10" borderId="27" xfId="0" applyNumberFormat="1" applyFont="1" applyFill="1" applyBorder="1" applyAlignment="1" applyProtection="1">
      <alignment horizontal="center" vertical="center" wrapText="1"/>
    </xf>
    <xf numFmtId="2" fontId="10" fillId="8" borderId="28" xfId="0" applyNumberFormat="1" applyFont="1" applyFill="1" applyBorder="1" applyAlignment="1" applyProtection="1">
      <alignment horizontal="center" vertical="center" wrapText="1"/>
    </xf>
    <xf numFmtId="0" fontId="0" fillId="8" borderId="13" xfId="0" applyFill="1" applyBorder="1" applyAlignment="1" applyProtection="1">
      <alignment horizontal="center" vertical="center" wrapText="1"/>
    </xf>
    <xf numFmtId="0" fontId="0" fillId="9" borderId="5" xfId="0" applyFill="1" applyBorder="1" applyAlignment="1" applyProtection="1">
      <alignment horizontal="center" vertical="center" wrapText="1"/>
    </xf>
    <xf numFmtId="0" fontId="0" fillId="10" borderId="3" xfId="0" applyFill="1" applyBorder="1" applyAlignment="1" applyProtection="1">
      <alignment horizontal="center" vertical="center" wrapText="1"/>
    </xf>
    <xf numFmtId="0" fontId="0" fillId="17" borderId="3" xfId="0" applyFill="1" applyBorder="1" applyAlignment="1" applyProtection="1">
      <alignment horizontal="center" vertical="center" wrapText="1"/>
    </xf>
    <xf numFmtId="0" fontId="0" fillId="17" borderId="5" xfId="0" applyFill="1" applyBorder="1" applyAlignment="1" applyProtection="1">
      <alignment horizontal="center" vertical="center" wrapText="1"/>
    </xf>
    <xf numFmtId="0" fontId="0" fillId="17" borderId="16" xfId="0" applyFill="1" applyBorder="1" applyAlignment="1" applyProtection="1">
      <alignment horizontal="center" vertical="center" wrapText="1"/>
    </xf>
    <xf numFmtId="0" fontId="0" fillId="17" borderId="13" xfId="0" applyFill="1" applyBorder="1" applyAlignment="1" applyProtection="1">
      <alignment horizontal="center" vertical="center" wrapText="1"/>
    </xf>
    <xf numFmtId="0" fontId="0" fillId="8" borderId="3" xfId="0" applyFill="1" applyBorder="1" applyAlignment="1" applyProtection="1">
      <alignment horizontal="center" vertical="center" wrapText="1"/>
    </xf>
    <xf numFmtId="0" fontId="0" fillId="9" borderId="3" xfId="0" applyFill="1" applyBorder="1" applyAlignment="1" applyProtection="1">
      <alignment horizontal="center" vertical="center" wrapText="1"/>
    </xf>
    <xf numFmtId="0" fontId="0" fillId="10" borderId="16" xfId="0" applyFill="1" applyBorder="1" applyAlignment="1" applyProtection="1">
      <alignment horizontal="center" vertical="center" wrapText="1"/>
    </xf>
    <xf numFmtId="0" fontId="0" fillId="8" borderId="5" xfId="0" applyFill="1" applyBorder="1" applyAlignment="1" applyProtection="1">
      <alignment horizontal="center" vertical="center" wrapText="1"/>
    </xf>
    <xf numFmtId="0" fontId="0" fillId="10" borderId="5" xfId="0" applyFill="1" applyBorder="1" applyAlignment="1" applyProtection="1">
      <alignment horizontal="center" vertical="center" wrapText="1"/>
    </xf>
    <xf numFmtId="0" fontId="0" fillId="17" borderId="2" xfId="0" applyFill="1" applyBorder="1" applyAlignment="1" applyProtection="1">
      <alignment horizontal="center" vertical="center" wrapText="1"/>
    </xf>
    <xf numFmtId="0" fontId="0" fillId="8" borderId="2" xfId="0" applyFill="1" applyBorder="1" applyAlignment="1" applyProtection="1">
      <alignment horizontal="center" vertical="center" wrapText="1"/>
    </xf>
    <xf numFmtId="0" fontId="0" fillId="9" borderId="2" xfId="0" applyFill="1" applyBorder="1" applyAlignment="1" applyProtection="1">
      <alignment horizontal="center" vertical="center" wrapText="1"/>
    </xf>
    <xf numFmtId="0" fontId="0" fillId="10" borderId="2" xfId="0" applyFill="1" applyBorder="1" applyAlignment="1" applyProtection="1">
      <alignment horizontal="center" vertical="center" wrapText="1"/>
    </xf>
    <xf numFmtId="0" fontId="0" fillId="8" borderId="19" xfId="0" applyFill="1" applyBorder="1" applyAlignment="1" applyProtection="1">
      <alignment horizontal="center" vertical="center" wrapText="1"/>
    </xf>
    <xf numFmtId="0" fontId="0" fillId="9" borderId="20" xfId="0" applyFill="1" applyBorder="1" applyAlignment="1" applyProtection="1">
      <alignment horizontal="center" vertical="center" wrapText="1"/>
    </xf>
    <xf numFmtId="0" fontId="0" fillId="10" borderId="21" xfId="0" applyFill="1" applyBorder="1" applyAlignment="1" applyProtection="1">
      <alignment horizontal="center" vertical="center" wrapText="1"/>
    </xf>
    <xf numFmtId="0" fontId="0" fillId="17" borderId="20" xfId="0" applyFill="1" applyBorder="1" applyAlignment="1" applyProtection="1">
      <alignment horizontal="center" vertical="center" wrapText="1"/>
    </xf>
    <xf numFmtId="0" fontId="0" fillId="17" borderId="22" xfId="0" applyFill="1" applyBorder="1" applyAlignment="1" applyProtection="1">
      <alignment horizontal="center" vertical="center" wrapText="1"/>
    </xf>
    <xf numFmtId="2" fontId="10" fillId="20" borderId="29" xfId="0" applyNumberFormat="1" applyFont="1" applyFill="1" applyBorder="1" applyAlignment="1" applyProtection="1">
      <alignment horizontal="center" vertical="center" wrapText="1"/>
    </xf>
    <xf numFmtId="2" fontId="0" fillId="8" borderId="2" xfId="0" applyNumberFormat="1" applyFill="1" applyBorder="1" applyAlignment="1" applyProtection="1">
      <alignment horizontal="center" vertical="center" wrapText="1"/>
    </xf>
    <xf numFmtId="2" fontId="0" fillId="9" borderId="2" xfId="0" applyNumberFormat="1" applyFill="1" applyBorder="1" applyAlignment="1" applyProtection="1">
      <alignment horizontal="center" vertical="center" wrapText="1"/>
    </xf>
    <xf numFmtId="2" fontId="0" fillId="10" borderId="2" xfId="0" applyNumberFormat="1" applyFill="1" applyBorder="1" applyAlignment="1" applyProtection="1">
      <alignment horizontal="center" vertical="center" wrapText="1"/>
    </xf>
    <xf numFmtId="2" fontId="0" fillId="8" borderId="0" xfId="0" applyNumberFormat="1" applyFill="1" applyBorder="1" applyAlignment="1" applyProtection="1">
      <alignment horizontal="center" vertical="center" wrapText="1"/>
    </xf>
    <xf numFmtId="2" fontId="0" fillId="9" borderId="0" xfId="0" applyNumberFormat="1" applyFill="1" applyBorder="1" applyAlignment="1" applyProtection="1">
      <alignment horizontal="center" vertical="center" wrapText="1"/>
    </xf>
    <xf numFmtId="2" fontId="0" fillId="10" borderId="0" xfId="0" applyNumberFormat="1" applyFill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/>
    </xf>
  </cellXfs>
  <cellStyles count="7">
    <cellStyle name="40% - Énfasis4" xfId="3" builtinId="43"/>
    <cellStyle name="40% - Énfasis5" xfId="4" builtinId="47"/>
    <cellStyle name="40% - Énfasis6" xfId="5" builtinId="51"/>
    <cellStyle name="60% - Énfasis6" xfId="6" builtinId="52"/>
    <cellStyle name="Millares" xfId="1" builtinId="3"/>
    <cellStyle name="Normal" xfId="0" builtinId="0"/>
    <cellStyle name="Salida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7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3618473222762054E-2"/>
          <c:y val="6.8548782395578031E-2"/>
          <c:w val="0.44402649471965611"/>
          <c:h val="0.8326195683872849"/>
        </c:manualLayout>
      </c:layout>
      <c:bar3DChart>
        <c:barDir val="col"/>
        <c:grouping val="standard"/>
        <c:varyColors val="0"/>
        <c:ser>
          <c:idx val="0"/>
          <c:order val="0"/>
          <c:tx>
            <c:v>Puntuación Total</c:v>
          </c:tx>
          <c:spPr>
            <a:solidFill>
              <a:srgbClr val="0099FF"/>
            </a:solidFill>
            <a:ln w="6350">
              <a:solidFill>
                <a:srgbClr val="0099FF"/>
              </a:solidFill>
            </a:ln>
          </c:spPr>
          <c:invertIfNegative val="0"/>
          <c:cat>
            <c:strLit>
              <c:ptCount val="12"/>
              <c:pt idx="0">
                <c:v>T1</c:v>
              </c:pt>
              <c:pt idx="1">
                <c:v>T2</c:v>
              </c:pt>
              <c:pt idx="2">
                <c:v>T3</c:v>
              </c:pt>
              <c:pt idx="3">
                <c:v>T1</c:v>
              </c:pt>
              <c:pt idx="4">
                <c:v>T2</c:v>
              </c:pt>
              <c:pt idx="5">
                <c:v>T3</c:v>
              </c:pt>
              <c:pt idx="6">
                <c:v>T1</c:v>
              </c:pt>
              <c:pt idx="7">
                <c:v>T2</c:v>
              </c:pt>
              <c:pt idx="8">
                <c:v>T3</c:v>
              </c:pt>
              <c:pt idx="9">
                <c:v>T1</c:v>
              </c:pt>
              <c:pt idx="10">
                <c:v>T2</c:v>
              </c:pt>
              <c:pt idx="11">
                <c:v>T3</c:v>
              </c:pt>
            </c:strLit>
          </c:cat>
          <c:val>
            <c:numLit>
              <c:formatCode>General</c:formatCode>
              <c:ptCount val="3"/>
              <c:pt idx="0">
                <c:v>0</c:v>
              </c:pt>
              <c:pt idx="1">
                <c:v>0</c:v>
              </c:pt>
              <c:pt idx="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71F-4C21-B994-345C3E3DA82D}"/>
            </c:ext>
          </c:extLst>
        </c:ser>
        <c:ser>
          <c:idx val="1"/>
          <c:order val="1"/>
          <c:tx>
            <c:v>Fortalezas y Capacidad de Adaptación</c:v>
          </c:tx>
          <c:spPr>
            <a:solidFill>
              <a:srgbClr val="FFFF00"/>
            </a:solidFill>
            <a:ln w="6350">
              <a:solidFill>
                <a:srgbClr val="FFFF00"/>
              </a:solidFill>
            </a:ln>
          </c:spPr>
          <c:invertIfNegative val="0"/>
          <c:val>
            <c:numLit>
              <c:formatCode>General</c:formatCode>
              <c:ptCount val="3"/>
              <c:pt idx="0">
                <c:v>0</c:v>
              </c:pt>
              <c:pt idx="1">
                <c:v>0</c:v>
              </c:pt>
              <c:pt idx="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871F-4C21-B994-345C3E3DA82D}"/>
            </c:ext>
          </c:extLst>
        </c:ser>
        <c:ser>
          <c:idx val="2"/>
          <c:order val="2"/>
          <c:tx>
            <c:v>Preocupados o Angustiados</c:v>
          </c:tx>
          <c:spPr>
            <a:solidFill>
              <a:srgbClr val="00FF00"/>
            </a:solidFill>
            <a:ln w="6350">
              <a:solidFill>
                <a:srgbClr val="00FF00"/>
              </a:solidFill>
            </a:ln>
          </c:spPr>
          <c:invertIfNegative val="0"/>
          <c:val>
            <c:numLit>
              <c:formatCode>General</c:formatCode>
              <c:ptCount val="3"/>
              <c:pt idx="0">
                <c:v>0</c:v>
              </c:pt>
              <c:pt idx="1">
                <c:v>0</c:v>
              </c:pt>
              <c:pt idx="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871F-4C21-B994-345C3E3DA82D}"/>
            </c:ext>
          </c:extLst>
        </c:ser>
        <c:ser>
          <c:idx val="3"/>
          <c:order val="3"/>
          <c:tx>
            <c:v>Capacidad para comunicarse</c:v>
          </c:tx>
          <c:spPr>
            <a:solidFill>
              <a:srgbClr val="FF3399"/>
            </a:solidFill>
            <a:ln w="6350">
              <a:solidFill>
                <a:srgbClr val="FF3399"/>
              </a:solidFill>
            </a:ln>
          </c:spPr>
          <c:invertIfNegative val="0"/>
          <c:val>
            <c:numLit>
              <c:formatCode>General</c:formatCode>
              <c:ptCount val="3"/>
              <c:pt idx="0">
                <c:v>0</c:v>
              </c:pt>
              <c:pt idx="1">
                <c:v>0</c:v>
              </c:pt>
              <c:pt idx="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871F-4C21-B994-345C3E3DA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3627776"/>
        <c:axId val="103654144"/>
        <c:axId val="102460480"/>
      </c:bar3DChart>
      <c:catAx>
        <c:axId val="103627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03654144"/>
        <c:crosses val="autoZero"/>
        <c:auto val="1"/>
        <c:lblAlgn val="ctr"/>
        <c:lblOffset val="100"/>
        <c:noMultiLvlLbl val="0"/>
      </c:catAx>
      <c:valAx>
        <c:axId val="103654144"/>
        <c:scaling>
          <c:orientation val="minMax"/>
          <c:max val="100"/>
        </c:scaling>
        <c:delete val="0"/>
        <c:axPos val="r"/>
        <c:majorGridlines/>
        <c:numFmt formatCode="General" sourceLinked="1"/>
        <c:majorTickMark val="none"/>
        <c:minorTickMark val="none"/>
        <c:tickLblPos val="nextTo"/>
        <c:crossAx val="103627776"/>
        <c:crosses val="max"/>
        <c:crossBetween val="between"/>
      </c:valAx>
      <c:serAx>
        <c:axId val="102460480"/>
        <c:scaling>
          <c:orientation val="minMax"/>
        </c:scaling>
        <c:delete val="1"/>
        <c:axPos val="b"/>
        <c:majorTickMark val="out"/>
        <c:minorTickMark val="none"/>
        <c:tickLblPos val="nextTo"/>
        <c:crossAx val="103654144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798206278026904"/>
          <c:y val="0.22185430463576158"/>
          <c:w val="0.34080717488789236"/>
          <c:h val="0.55629139072847678"/>
        </c:manualLayout>
      </c:layout>
      <c:overlay val="0"/>
      <c:txPr>
        <a:bodyPr/>
        <a:lstStyle/>
        <a:p>
          <a:pPr>
            <a:defRPr sz="1050" baseline="0"/>
          </a:pPr>
          <a:endParaRPr lang="es-E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7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9563432902391465E-2"/>
          <c:y val="4.4950697015379792E-2"/>
          <c:w val="0.42959592684386605"/>
          <c:h val="0.89837510585776326"/>
        </c:manualLayout>
      </c:layout>
      <c:bar3DChart>
        <c:barDir val="col"/>
        <c:grouping val="standard"/>
        <c:varyColors val="0"/>
        <c:ser>
          <c:idx val="0"/>
          <c:order val="0"/>
          <c:tx>
            <c:v>Puntuaciones Totales</c:v>
          </c:tx>
          <c:spPr>
            <a:solidFill>
              <a:srgbClr val="0099FF"/>
            </a:solidFill>
          </c:spPr>
          <c:invertIfNegative val="0"/>
          <c:cat>
            <c:strLit>
              <c:ptCount val="3"/>
              <c:pt idx="0">
                <c:v>T1</c:v>
              </c:pt>
              <c:pt idx="1">
                <c:v>T2</c:v>
              </c:pt>
              <c:pt idx="2">
                <c:v>T3</c:v>
              </c:pt>
            </c:strLit>
          </c:cat>
          <c:val>
            <c:numLit>
              <c:formatCode>General</c:formatCode>
              <c:ptCount val="3"/>
              <c:pt idx="0">
                <c:v>0</c:v>
              </c:pt>
              <c:pt idx="1">
                <c:v>0</c:v>
              </c:pt>
              <c:pt idx="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0817-4ACF-A561-0F88D26A8AA5}"/>
            </c:ext>
          </c:extLst>
        </c:ser>
        <c:ser>
          <c:idx val="1"/>
          <c:order val="1"/>
          <c:tx>
            <c:v>Fortalezas y Capacidad de Adaptación</c:v>
          </c:tx>
          <c:spPr>
            <a:solidFill>
              <a:srgbClr val="FFFF00"/>
            </a:solidFill>
          </c:spPr>
          <c:invertIfNegative val="0"/>
          <c:cat>
            <c:strLit>
              <c:ptCount val="3"/>
              <c:pt idx="0">
                <c:v>T1</c:v>
              </c:pt>
              <c:pt idx="1">
                <c:v>T2</c:v>
              </c:pt>
              <c:pt idx="2">
                <c:v>T3</c:v>
              </c:pt>
            </c:strLit>
          </c:cat>
          <c:val>
            <c:numLit>
              <c:formatCode>General</c:formatCode>
              <c:ptCount val="3"/>
              <c:pt idx="0">
                <c:v>0</c:v>
              </c:pt>
              <c:pt idx="1">
                <c:v>0</c:v>
              </c:pt>
              <c:pt idx="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0817-4ACF-A561-0F88D26A8AA5}"/>
            </c:ext>
          </c:extLst>
        </c:ser>
        <c:ser>
          <c:idx val="2"/>
          <c:order val="2"/>
          <c:tx>
            <c:v>Preocupados o Angustiados</c:v>
          </c:tx>
          <c:spPr>
            <a:solidFill>
              <a:srgbClr val="00FF00"/>
            </a:solidFill>
          </c:spPr>
          <c:invertIfNegative val="0"/>
          <c:cat>
            <c:strLit>
              <c:ptCount val="3"/>
              <c:pt idx="0">
                <c:v>T1</c:v>
              </c:pt>
              <c:pt idx="1">
                <c:v>T2</c:v>
              </c:pt>
              <c:pt idx="2">
                <c:v>T3</c:v>
              </c:pt>
            </c:strLit>
          </c:cat>
          <c:val>
            <c:numLit>
              <c:formatCode>General</c:formatCode>
              <c:ptCount val="3"/>
              <c:pt idx="0">
                <c:v>0</c:v>
              </c:pt>
              <c:pt idx="1">
                <c:v>0</c:v>
              </c:pt>
              <c:pt idx="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0817-4ACF-A561-0F88D26A8AA5}"/>
            </c:ext>
          </c:extLst>
        </c:ser>
        <c:ser>
          <c:idx val="3"/>
          <c:order val="3"/>
          <c:tx>
            <c:v>Capacidad para comunicarse</c:v>
          </c:tx>
          <c:spPr>
            <a:solidFill>
              <a:srgbClr val="FF3399"/>
            </a:solidFill>
          </c:spPr>
          <c:invertIfNegative val="0"/>
          <c:val>
            <c:numLit>
              <c:formatCode>General</c:formatCode>
              <c:ptCount val="3"/>
              <c:pt idx="0">
                <c:v>0</c:v>
              </c:pt>
              <c:pt idx="1">
                <c:v>0</c:v>
              </c:pt>
              <c:pt idx="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0817-4ACF-A561-0F88D26A8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4024704"/>
        <c:axId val="104026496"/>
        <c:axId val="103657472"/>
      </c:bar3DChart>
      <c:catAx>
        <c:axId val="104024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04026496"/>
        <c:crosses val="autoZero"/>
        <c:auto val="1"/>
        <c:lblAlgn val="ctr"/>
        <c:lblOffset val="100"/>
        <c:noMultiLvlLbl val="0"/>
      </c:catAx>
      <c:valAx>
        <c:axId val="104026496"/>
        <c:scaling>
          <c:orientation val="minMax"/>
          <c:max val="100"/>
        </c:scaling>
        <c:delete val="0"/>
        <c:axPos val="r"/>
        <c:majorGridlines/>
        <c:numFmt formatCode="General" sourceLinked="1"/>
        <c:majorTickMark val="none"/>
        <c:minorTickMark val="none"/>
        <c:tickLblPos val="nextTo"/>
        <c:crossAx val="104024704"/>
        <c:crosses val="max"/>
        <c:crossBetween val="between"/>
      </c:valAx>
      <c:serAx>
        <c:axId val="103657472"/>
        <c:scaling>
          <c:orientation val="minMax"/>
        </c:scaling>
        <c:delete val="1"/>
        <c:axPos val="b"/>
        <c:majorTickMark val="out"/>
        <c:minorTickMark val="none"/>
        <c:tickLblPos val="nextTo"/>
        <c:crossAx val="104026496"/>
        <c:crosses val="autoZero"/>
      </c:serAx>
      <c:spPr>
        <a:noFill/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1050"/>
            </a:pPr>
            <a:endParaRPr lang="es-ES"/>
          </a:p>
        </c:txPr>
      </c:legendEntry>
      <c:layout>
        <c:manualLayout>
          <c:xMode val="edge"/>
          <c:yMode val="edge"/>
          <c:x val="0.61009242636856087"/>
          <c:y val="0.17948774128524791"/>
          <c:w val="0.35550498528995089"/>
          <c:h val="0.61859167978665797"/>
        </c:manualLayout>
      </c:layout>
      <c:overlay val="0"/>
      <c:txPr>
        <a:bodyPr/>
        <a:lstStyle/>
        <a:p>
          <a:pPr>
            <a:defRPr sz="1050"/>
          </a:pPr>
          <a:endParaRPr lang="es-ES"/>
        </a:p>
      </c:txPr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70"/>
      <c:depthPercent val="100"/>
      <c:rAngAx val="0"/>
      <c:perspective val="1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8596696497275192E-2"/>
          <c:y val="6.8259975977579074E-2"/>
          <c:w val="0.42193704188704267"/>
          <c:h val="0.88630882156679569"/>
        </c:manualLayout>
      </c:layout>
      <c:bar3DChart>
        <c:barDir val="col"/>
        <c:grouping val="standard"/>
        <c:varyColors val="0"/>
        <c:ser>
          <c:idx val="0"/>
          <c:order val="0"/>
          <c:tx>
            <c:v>Puntuación Total</c:v>
          </c:tx>
          <c:spPr>
            <a:solidFill>
              <a:srgbClr val="0099FF"/>
            </a:solidFill>
          </c:spPr>
          <c:invertIfNegative val="0"/>
          <c:cat>
            <c:strLit>
              <c:ptCount val="3"/>
              <c:pt idx="0">
                <c:v>T1</c:v>
              </c:pt>
              <c:pt idx="1">
                <c:v>T2</c:v>
              </c:pt>
              <c:pt idx="2">
                <c:v>T3</c:v>
              </c:pt>
            </c:strLit>
          </c:cat>
          <c:val>
            <c:numLit>
              <c:formatCode>General</c:formatCode>
              <c:ptCount val="3"/>
              <c:pt idx="0">
                <c:v>0</c:v>
              </c:pt>
              <c:pt idx="1">
                <c:v>0</c:v>
              </c:pt>
              <c:pt idx="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B27E-43CE-870B-57CB5FF29AD3}"/>
            </c:ext>
          </c:extLst>
        </c:ser>
        <c:ser>
          <c:idx val="1"/>
          <c:order val="1"/>
          <c:tx>
            <c:v>Fortalezas y Capacidad de Adaptación</c:v>
          </c:tx>
          <c:spPr>
            <a:solidFill>
              <a:srgbClr val="FFFF00"/>
            </a:solidFill>
          </c:spPr>
          <c:invertIfNegative val="0"/>
          <c:cat>
            <c:strLit>
              <c:ptCount val="3"/>
              <c:pt idx="0">
                <c:v>T1</c:v>
              </c:pt>
              <c:pt idx="1">
                <c:v>T2</c:v>
              </c:pt>
              <c:pt idx="2">
                <c:v>T3</c:v>
              </c:pt>
            </c:strLit>
          </c:cat>
          <c:val>
            <c:numLit>
              <c:formatCode>General</c:formatCode>
              <c:ptCount val="3"/>
              <c:pt idx="0">
                <c:v>0</c:v>
              </c:pt>
              <c:pt idx="1">
                <c:v>0</c:v>
              </c:pt>
              <c:pt idx="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B27E-43CE-870B-57CB5FF29AD3}"/>
            </c:ext>
          </c:extLst>
        </c:ser>
        <c:ser>
          <c:idx val="2"/>
          <c:order val="2"/>
          <c:tx>
            <c:v>Preocupados o Angustiados</c:v>
          </c:tx>
          <c:spPr>
            <a:solidFill>
              <a:srgbClr val="00FF00"/>
            </a:solidFill>
          </c:spPr>
          <c:invertIfNegative val="0"/>
          <c:cat>
            <c:strLit>
              <c:ptCount val="3"/>
              <c:pt idx="0">
                <c:v>T1</c:v>
              </c:pt>
              <c:pt idx="1">
                <c:v>T2</c:v>
              </c:pt>
              <c:pt idx="2">
                <c:v>T3</c:v>
              </c:pt>
            </c:strLit>
          </c:cat>
          <c:val>
            <c:numLit>
              <c:formatCode>General</c:formatCode>
              <c:ptCount val="3"/>
              <c:pt idx="0">
                <c:v>0</c:v>
              </c:pt>
              <c:pt idx="1">
                <c:v>0</c:v>
              </c:pt>
              <c:pt idx="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B27E-43CE-870B-57CB5FF29AD3}"/>
            </c:ext>
          </c:extLst>
        </c:ser>
        <c:ser>
          <c:idx val="3"/>
          <c:order val="3"/>
          <c:tx>
            <c:v>Capacidad para comunicarse</c:v>
          </c:tx>
          <c:spPr>
            <a:solidFill>
              <a:srgbClr val="FF3399"/>
            </a:solidFill>
          </c:spPr>
          <c:invertIfNegative val="0"/>
          <c:cat>
            <c:strLit>
              <c:ptCount val="3"/>
              <c:pt idx="0">
                <c:v>T1</c:v>
              </c:pt>
              <c:pt idx="1">
                <c:v>T2</c:v>
              </c:pt>
              <c:pt idx="2">
                <c:v>T3</c:v>
              </c:pt>
            </c:strLit>
          </c:cat>
          <c:val>
            <c:numLit>
              <c:formatCode>General</c:formatCode>
              <c:ptCount val="3"/>
              <c:pt idx="0">
                <c:v>0</c:v>
              </c:pt>
              <c:pt idx="1">
                <c:v>0</c:v>
              </c:pt>
              <c:pt idx="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B27E-43CE-870B-57CB5FF29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6240640"/>
        <c:axId val="106242432"/>
        <c:axId val="106308480"/>
      </c:bar3DChart>
      <c:catAx>
        <c:axId val="106240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06242432"/>
        <c:crosses val="autoZero"/>
        <c:auto val="1"/>
        <c:lblAlgn val="ctr"/>
        <c:lblOffset val="100"/>
        <c:noMultiLvlLbl val="0"/>
      </c:catAx>
      <c:valAx>
        <c:axId val="106242432"/>
        <c:scaling>
          <c:orientation val="minMax"/>
          <c:max val="100"/>
        </c:scaling>
        <c:delete val="0"/>
        <c:axPos val="r"/>
        <c:majorGridlines/>
        <c:numFmt formatCode="General" sourceLinked="1"/>
        <c:majorTickMark val="none"/>
        <c:minorTickMark val="none"/>
        <c:tickLblPos val="nextTo"/>
        <c:crossAx val="106240640"/>
        <c:crosses val="max"/>
        <c:crossBetween val="between"/>
      </c:valAx>
      <c:serAx>
        <c:axId val="106308480"/>
        <c:scaling>
          <c:orientation val="minMax"/>
        </c:scaling>
        <c:delete val="1"/>
        <c:axPos val="b"/>
        <c:majorTickMark val="out"/>
        <c:minorTickMark val="none"/>
        <c:tickLblPos val="nextTo"/>
        <c:crossAx val="106242432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508998880657609"/>
          <c:y val="0.16376306620209058"/>
          <c:w val="0.34151822936818738"/>
          <c:h val="0.68292682926829273"/>
        </c:manualLayout>
      </c:layout>
      <c:overlay val="0"/>
      <c:txPr>
        <a:bodyPr/>
        <a:lstStyle/>
        <a:p>
          <a:pPr>
            <a:defRPr sz="1050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7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1924537923666912E-2"/>
          <c:y val="0.10330910990721479"/>
          <c:w val="0.45522732610298561"/>
          <c:h val="0.80195425403952514"/>
        </c:manualLayout>
      </c:layout>
      <c:bar3DChart>
        <c:barDir val="col"/>
        <c:grouping val="standard"/>
        <c:varyColors val="0"/>
        <c:ser>
          <c:idx val="0"/>
          <c:order val="0"/>
          <c:tx>
            <c:v>Puntuación Total</c:v>
          </c:tx>
          <c:spPr>
            <a:solidFill>
              <a:srgbClr val="0099FF"/>
            </a:solidFill>
          </c:spPr>
          <c:invertIfNegative val="0"/>
          <c:cat>
            <c:strLit>
              <c:ptCount val="3"/>
              <c:pt idx="0">
                <c:v>T1</c:v>
              </c:pt>
              <c:pt idx="1">
                <c:v>T2</c:v>
              </c:pt>
              <c:pt idx="2">
                <c:v>T3</c:v>
              </c:pt>
            </c:strLit>
          </c:cat>
          <c:val>
            <c:numLit>
              <c:formatCode>General</c:formatCode>
              <c:ptCount val="3"/>
              <c:pt idx="0">
                <c:v>0</c:v>
              </c:pt>
              <c:pt idx="1">
                <c:v>0</c:v>
              </c:pt>
              <c:pt idx="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839-43B7-A4B9-5CE86166CB3C}"/>
            </c:ext>
          </c:extLst>
        </c:ser>
        <c:ser>
          <c:idx val="1"/>
          <c:order val="1"/>
          <c:tx>
            <c:v>Fortalezas y Capacidad de Adaptación</c:v>
          </c:tx>
          <c:spPr>
            <a:solidFill>
              <a:srgbClr val="FFFF00"/>
            </a:solidFill>
          </c:spPr>
          <c:invertIfNegative val="0"/>
          <c:cat>
            <c:strLit>
              <c:ptCount val="3"/>
              <c:pt idx="0">
                <c:v>T1</c:v>
              </c:pt>
              <c:pt idx="1">
                <c:v>T2</c:v>
              </c:pt>
              <c:pt idx="2">
                <c:v>T3</c:v>
              </c:pt>
            </c:strLit>
          </c:cat>
          <c:val>
            <c:numLit>
              <c:formatCode>General</c:formatCode>
              <c:ptCount val="3"/>
              <c:pt idx="0">
                <c:v>0</c:v>
              </c:pt>
              <c:pt idx="1">
                <c:v>0</c:v>
              </c:pt>
              <c:pt idx="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5839-43B7-A4B9-5CE86166CB3C}"/>
            </c:ext>
          </c:extLst>
        </c:ser>
        <c:ser>
          <c:idx val="2"/>
          <c:order val="2"/>
          <c:tx>
            <c:v>Preocupados o Angustiados</c:v>
          </c:tx>
          <c:spPr>
            <a:solidFill>
              <a:srgbClr val="00FF00"/>
            </a:solidFill>
          </c:spPr>
          <c:invertIfNegative val="0"/>
          <c:cat>
            <c:strLit>
              <c:ptCount val="3"/>
              <c:pt idx="0">
                <c:v>T1</c:v>
              </c:pt>
              <c:pt idx="1">
                <c:v>T2</c:v>
              </c:pt>
              <c:pt idx="2">
                <c:v>T3</c:v>
              </c:pt>
            </c:strLit>
          </c:cat>
          <c:val>
            <c:numLit>
              <c:formatCode>General</c:formatCode>
              <c:ptCount val="3"/>
              <c:pt idx="0">
                <c:v>0</c:v>
              </c:pt>
              <c:pt idx="1">
                <c:v>0</c:v>
              </c:pt>
              <c:pt idx="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5839-43B7-A4B9-5CE86166CB3C}"/>
            </c:ext>
          </c:extLst>
        </c:ser>
        <c:ser>
          <c:idx val="3"/>
          <c:order val="3"/>
          <c:tx>
            <c:v>Capacidad para comunicarse</c:v>
          </c:tx>
          <c:spPr>
            <a:solidFill>
              <a:srgbClr val="FF3399"/>
            </a:solidFill>
          </c:spPr>
          <c:invertIfNegative val="0"/>
          <c:cat>
            <c:strLit>
              <c:ptCount val="3"/>
              <c:pt idx="0">
                <c:v>T1</c:v>
              </c:pt>
              <c:pt idx="1">
                <c:v>T2</c:v>
              </c:pt>
              <c:pt idx="2">
                <c:v>T3</c:v>
              </c:pt>
            </c:strLit>
          </c:cat>
          <c:val>
            <c:numLit>
              <c:formatCode>General</c:formatCode>
              <c:ptCount val="3"/>
              <c:pt idx="0">
                <c:v>0</c:v>
              </c:pt>
              <c:pt idx="1">
                <c:v>0</c:v>
              </c:pt>
              <c:pt idx="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5839-43B7-A4B9-5CE86166CB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8040960"/>
        <c:axId val="108042496"/>
        <c:axId val="106252032"/>
      </c:bar3DChart>
      <c:catAx>
        <c:axId val="10804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08042496"/>
        <c:crosses val="autoZero"/>
        <c:auto val="1"/>
        <c:lblAlgn val="ctr"/>
        <c:lblOffset val="100"/>
        <c:noMultiLvlLbl val="0"/>
      </c:catAx>
      <c:valAx>
        <c:axId val="108042496"/>
        <c:scaling>
          <c:orientation val="minMax"/>
          <c:max val="100"/>
        </c:scaling>
        <c:delete val="0"/>
        <c:axPos val="r"/>
        <c:majorGridlines/>
        <c:numFmt formatCode="0.00" sourceLinked="0"/>
        <c:majorTickMark val="none"/>
        <c:minorTickMark val="none"/>
        <c:tickLblPos val="nextTo"/>
        <c:crossAx val="108040960"/>
        <c:crosses val="max"/>
        <c:crossBetween val="between"/>
      </c:valAx>
      <c:serAx>
        <c:axId val="106252032"/>
        <c:scaling>
          <c:orientation val="minMax"/>
        </c:scaling>
        <c:delete val="1"/>
        <c:axPos val="b"/>
        <c:majorTickMark val="out"/>
        <c:minorTickMark val="none"/>
        <c:tickLblPos val="nextTo"/>
        <c:crossAx val="108042496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914042912792567"/>
          <c:y val="0.19453924914675769"/>
          <c:w val="0.34437160331212774"/>
          <c:h val="0.62116040955631402"/>
        </c:manualLayout>
      </c:layout>
      <c:overlay val="0"/>
      <c:txPr>
        <a:bodyPr/>
        <a:lstStyle/>
        <a:p>
          <a:pPr>
            <a:defRPr sz="1050" baseline="0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7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ndard"/>
        <c:varyColors val="0"/>
        <c:ser>
          <c:idx val="0"/>
          <c:order val="0"/>
          <c:tx>
            <c:v>Puntuación Total</c:v>
          </c:tx>
          <c:spPr>
            <a:solidFill>
              <a:srgbClr val="0099FF"/>
            </a:solidFill>
          </c:spPr>
          <c:invertIfNegative val="0"/>
          <c:cat>
            <c:strLit>
              <c:ptCount val="3"/>
              <c:pt idx="0">
                <c:v>T1</c:v>
              </c:pt>
              <c:pt idx="1">
                <c:v>T2</c:v>
              </c:pt>
              <c:pt idx="2">
                <c:v>T3</c:v>
              </c:pt>
            </c:strLit>
          </c:cat>
          <c:val>
            <c:numLit>
              <c:formatCode>General</c:formatCode>
              <c:ptCount val="3"/>
              <c:pt idx="0">
                <c:v>0</c:v>
              </c:pt>
              <c:pt idx="1">
                <c:v>0</c:v>
              </c:pt>
              <c:pt idx="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CF5-4952-991B-7CEF16FD83BA}"/>
            </c:ext>
          </c:extLst>
        </c:ser>
        <c:ser>
          <c:idx val="1"/>
          <c:order val="1"/>
          <c:tx>
            <c:v>Fortalezas y Capacidad de Adaptación</c:v>
          </c:tx>
          <c:spPr>
            <a:solidFill>
              <a:srgbClr val="FFFF00"/>
            </a:solidFill>
          </c:spPr>
          <c:invertIfNegative val="0"/>
          <c:cat>
            <c:strLit>
              <c:ptCount val="3"/>
              <c:pt idx="0">
                <c:v>T1</c:v>
              </c:pt>
              <c:pt idx="1">
                <c:v>T2</c:v>
              </c:pt>
              <c:pt idx="2">
                <c:v>T3</c:v>
              </c:pt>
            </c:strLit>
          </c:cat>
          <c:val>
            <c:numLit>
              <c:formatCode>General</c:formatCode>
              <c:ptCount val="3"/>
              <c:pt idx="0">
                <c:v>0</c:v>
              </c:pt>
              <c:pt idx="1">
                <c:v>0</c:v>
              </c:pt>
              <c:pt idx="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7CF5-4952-991B-7CEF16FD83BA}"/>
            </c:ext>
          </c:extLst>
        </c:ser>
        <c:ser>
          <c:idx val="2"/>
          <c:order val="2"/>
          <c:tx>
            <c:v>Preocupados o Angustiados</c:v>
          </c:tx>
          <c:spPr>
            <a:solidFill>
              <a:srgbClr val="00FF00"/>
            </a:solidFill>
          </c:spPr>
          <c:invertIfNegative val="0"/>
          <c:cat>
            <c:strLit>
              <c:ptCount val="3"/>
              <c:pt idx="0">
                <c:v>T1</c:v>
              </c:pt>
              <c:pt idx="1">
                <c:v>T2</c:v>
              </c:pt>
              <c:pt idx="2">
                <c:v>T3</c:v>
              </c:pt>
            </c:strLit>
          </c:cat>
          <c:val>
            <c:numLit>
              <c:formatCode>General</c:formatCode>
              <c:ptCount val="3"/>
              <c:pt idx="0">
                <c:v>0</c:v>
              </c:pt>
              <c:pt idx="1">
                <c:v>0</c:v>
              </c:pt>
              <c:pt idx="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7CF5-4952-991B-7CEF16FD83BA}"/>
            </c:ext>
          </c:extLst>
        </c:ser>
        <c:ser>
          <c:idx val="3"/>
          <c:order val="3"/>
          <c:tx>
            <c:v>Capacidad para comunicarse</c:v>
          </c:tx>
          <c:spPr>
            <a:solidFill>
              <a:srgbClr val="FF3399"/>
            </a:solidFill>
          </c:spPr>
          <c:invertIfNegative val="0"/>
          <c:cat>
            <c:strLit>
              <c:ptCount val="3"/>
              <c:pt idx="0">
                <c:v>T1</c:v>
              </c:pt>
              <c:pt idx="1">
                <c:v>T2</c:v>
              </c:pt>
              <c:pt idx="2">
                <c:v>T3</c:v>
              </c:pt>
            </c:strLit>
          </c:cat>
          <c:val>
            <c:numLit>
              <c:formatCode>General</c:formatCode>
              <c:ptCount val="3"/>
              <c:pt idx="0">
                <c:v>0</c:v>
              </c:pt>
              <c:pt idx="1">
                <c:v>0</c:v>
              </c:pt>
              <c:pt idx="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7CF5-4952-991B-7CEF16FD8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9323776"/>
        <c:axId val="109325312"/>
        <c:axId val="106277056"/>
      </c:bar3DChart>
      <c:catAx>
        <c:axId val="109323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09325312"/>
        <c:crosses val="autoZero"/>
        <c:auto val="1"/>
        <c:lblAlgn val="ctr"/>
        <c:lblOffset val="100"/>
        <c:noMultiLvlLbl val="0"/>
      </c:catAx>
      <c:valAx>
        <c:axId val="109325312"/>
        <c:scaling>
          <c:orientation val="minMax"/>
          <c:max val="100"/>
        </c:scaling>
        <c:delete val="0"/>
        <c:axPos val="r"/>
        <c:majorGridlines/>
        <c:numFmt formatCode="0.00" sourceLinked="0"/>
        <c:majorTickMark val="none"/>
        <c:minorTickMark val="none"/>
        <c:tickLblPos val="nextTo"/>
        <c:crossAx val="109323776"/>
        <c:crosses val="max"/>
        <c:crossBetween val="between"/>
      </c:valAx>
      <c:serAx>
        <c:axId val="106277056"/>
        <c:scaling>
          <c:orientation val="minMax"/>
        </c:scaling>
        <c:delete val="1"/>
        <c:axPos val="b"/>
        <c:majorTickMark val="out"/>
        <c:minorTickMark val="none"/>
        <c:tickLblPos val="nextTo"/>
        <c:crossAx val="109325312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638837115007564"/>
          <c:y val="0.2135596755158824"/>
          <c:w val="0.334802122197354"/>
          <c:h val="0.56949246804235309"/>
        </c:manualLayout>
      </c:layout>
      <c:overlay val="0"/>
      <c:txPr>
        <a:bodyPr/>
        <a:lstStyle/>
        <a:p>
          <a:pPr>
            <a:defRPr sz="1050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400147968081167E-2"/>
          <c:y val="2.4288635562345753E-2"/>
          <c:w val="0.5232721217404942"/>
          <c:h val="0.85610279312100912"/>
        </c:manualLayout>
      </c:layout>
      <c:bar3DChart>
        <c:barDir val="col"/>
        <c:grouping val="standard"/>
        <c:varyColors val="0"/>
        <c:ser>
          <c:idx val="0"/>
          <c:order val="0"/>
          <c:tx>
            <c:v>Puntuación Total</c:v>
          </c:tx>
          <c:spPr>
            <a:solidFill>
              <a:srgbClr val="0099FF"/>
            </a:solidFill>
          </c:spPr>
          <c:invertIfNegative val="0"/>
          <c:cat>
            <c:strLit>
              <c:ptCount val="3"/>
              <c:pt idx="0">
                <c:v>T1</c:v>
              </c:pt>
              <c:pt idx="1">
                <c:v>T2</c:v>
              </c:pt>
              <c:pt idx="2">
                <c:v>T3</c:v>
              </c:pt>
            </c:strLit>
          </c:cat>
          <c:val>
            <c:numLit>
              <c:formatCode>General</c:formatCode>
              <c:ptCount val="3"/>
              <c:pt idx="0">
                <c:v>0</c:v>
              </c:pt>
              <c:pt idx="1">
                <c:v>0</c:v>
              </c:pt>
              <c:pt idx="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EB2A-4459-915F-783AAC9F14E4}"/>
            </c:ext>
          </c:extLst>
        </c:ser>
        <c:ser>
          <c:idx val="1"/>
          <c:order val="1"/>
          <c:tx>
            <c:v>Fortalezas y Capacidad de Adaptación</c:v>
          </c:tx>
          <c:spPr>
            <a:solidFill>
              <a:srgbClr val="FFFF00"/>
            </a:solidFill>
          </c:spPr>
          <c:invertIfNegative val="0"/>
          <c:cat>
            <c:strLit>
              <c:ptCount val="3"/>
              <c:pt idx="0">
                <c:v>T1</c:v>
              </c:pt>
              <c:pt idx="1">
                <c:v>T2</c:v>
              </c:pt>
              <c:pt idx="2">
                <c:v>T3</c:v>
              </c:pt>
            </c:strLit>
          </c:cat>
          <c:val>
            <c:numLit>
              <c:formatCode>General</c:formatCode>
              <c:ptCount val="3"/>
              <c:pt idx="0">
                <c:v>0</c:v>
              </c:pt>
              <c:pt idx="1">
                <c:v>0</c:v>
              </c:pt>
              <c:pt idx="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EB2A-4459-915F-783AAC9F14E4}"/>
            </c:ext>
          </c:extLst>
        </c:ser>
        <c:ser>
          <c:idx val="2"/>
          <c:order val="2"/>
          <c:tx>
            <c:v>Preocupados o Angustiados</c:v>
          </c:tx>
          <c:spPr>
            <a:solidFill>
              <a:srgbClr val="00FF00"/>
            </a:solidFill>
          </c:spPr>
          <c:invertIfNegative val="0"/>
          <c:cat>
            <c:strLit>
              <c:ptCount val="3"/>
              <c:pt idx="0">
                <c:v>T1</c:v>
              </c:pt>
              <c:pt idx="1">
                <c:v>T2</c:v>
              </c:pt>
              <c:pt idx="2">
                <c:v>T3</c:v>
              </c:pt>
            </c:strLit>
          </c:cat>
          <c:val>
            <c:numLit>
              <c:formatCode>General</c:formatCode>
              <c:ptCount val="3"/>
              <c:pt idx="0">
                <c:v>0</c:v>
              </c:pt>
              <c:pt idx="1">
                <c:v>0</c:v>
              </c:pt>
              <c:pt idx="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EB2A-4459-915F-783AAC9F14E4}"/>
            </c:ext>
          </c:extLst>
        </c:ser>
        <c:ser>
          <c:idx val="3"/>
          <c:order val="3"/>
          <c:tx>
            <c:v>Capacidad para comunicarse</c:v>
          </c:tx>
          <c:spPr>
            <a:solidFill>
              <a:srgbClr val="FF3399"/>
            </a:solidFill>
          </c:spPr>
          <c:invertIfNegative val="0"/>
          <c:cat>
            <c:strLit>
              <c:ptCount val="3"/>
              <c:pt idx="0">
                <c:v>T1</c:v>
              </c:pt>
              <c:pt idx="1">
                <c:v>T2</c:v>
              </c:pt>
              <c:pt idx="2">
                <c:v>T3</c:v>
              </c:pt>
            </c:strLit>
          </c:cat>
          <c:val>
            <c:numLit>
              <c:formatCode>General</c:formatCode>
              <c:ptCount val="3"/>
              <c:pt idx="0">
                <c:v>0</c:v>
              </c:pt>
              <c:pt idx="1">
                <c:v>0</c:v>
              </c:pt>
              <c:pt idx="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EB2A-4459-915F-783AAC9F1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809472"/>
        <c:axId val="110811008"/>
        <c:axId val="110779008"/>
      </c:bar3DChart>
      <c:catAx>
        <c:axId val="110809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0811008"/>
        <c:crosses val="autoZero"/>
        <c:auto val="1"/>
        <c:lblAlgn val="ctr"/>
        <c:lblOffset val="100"/>
        <c:noMultiLvlLbl val="0"/>
      </c:catAx>
      <c:valAx>
        <c:axId val="110811008"/>
        <c:scaling>
          <c:orientation val="minMax"/>
          <c:max val="1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10809472"/>
        <c:crosses val="autoZero"/>
        <c:crossBetween val="between"/>
        <c:majorUnit val="20"/>
      </c:valAx>
      <c:serAx>
        <c:axId val="110779008"/>
        <c:scaling>
          <c:orientation val="minMax"/>
        </c:scaling>
        <c:delete val="1"/>
        <c:axPos val="b"/>
        <c:majorTickMark val="out"/>
        <c:minorTickMark val="none"/>
        <c:tickLblPos val="nextTo"/>
        <c:crossAx val="110811008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35325131810197"/>
          <c:y val="0.13057324840764331"/>
          <c:w val="0.31458699472759227"/>
          <c:h val="0.67515923566878977"/>
        </c:manualLayout>
      </c:layout>
      <c:overlay val="0"/>
      <c:txPr>
        <a:bodyPr/>
        <a:lstStyle/>
        <a:p>
          <a:pPr>
            <a:defRPr sz="1050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25400</xdr:colOff>
      <xdr:row>34</xdr:row>
      <xdr:rowOff>6350</xdr:rowOff>
    </xdr:from>
    <xdr:to>
      <xdr:col>11</xdr:col>
      <xdr:colOff>6350</xdr:colOff>
      <xdr:row>49</xdr:row>
      <xdr:rowOff>25400</xdr:rowOff>
    </xdr:to>
    <xdr:graphicFrame macro="">
      <xdr:nvGraphicFramePr>
        <xdr:cNvPr id="2" name="5 Gráfico">
          <a:extLst>
            <a:ext uri="{FF2B5EF4-FFF2-40B4-BE49-F238E27FC236}">
              <a16:creationId xmlns:a16="http://schemas.microsoft.com/office/drawing/2014/main" id="{9B7F1E7D-6F44-417B-978F-4FFA479D45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733424</xdr:colOff>
      <xdr:row>1</xdr:row>
      <xdr:rowOff>9525</xdr:rowOff>
    </xdr:from>
    <xdr:to>
      <xdr:col>11</xdr:col>
      <xdr:colOff>417239</xdr:colOff>
      <xdr:row>5</xdr:row>
      <xdr:rowOff>180975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1490FDE5-0BEF-49E1-A6A7-67646B492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8874" y="200025"/>
          <a:ext cx="2731815" cy="971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481446</xdr:colOff>
      <xdr:row>34</xdr:row>
      <xdr:rowOff>159327</xdr:rowOff>
    </xdr:from>
    <xdr:to>
      <xdr:col>10</xdr:col>
      <xdr:colOff>427759</xdr:colOff>
      <xdr:row>49</xdr:row>
      <xdr:rowOff>176646</xdr:rowOff>
    </xdr:to>
    <xdr:graphicFrame macro="">
      <xdr:nvGraphicFramePr>
        <xdr:cNvPr id="2" name="5 Gráfico">
          <a:extLst>
            <a:ext uri="{FF2B5EF4-FFF2-40B4-BE49-F238E27FC236}">
              <a16:creationId xmlns:a16="http://schemas.microsoft.com/office/drawing/2014/main" id="{34331609-8A84-4D69-A7CF-1E5D40F0E6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142875</xdr:colOff>
      <xdr:row>1</xdr:row>
      <xdr:rowOff>28575</xdr:rowOff>
    </xdr:from>
    <xdr:to>
      <xdr:col>11</xdr:col>
      <xdr:colOff>579165</xdr:colOff>
      <xdr:row>5</xdr:row>
      <xdr:rowOff>76200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F47EDA97-05CF-4626-B579-58C9BB5A0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8900" y="219075"/>
          <a:ext cx="2722290" cy="8477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2309</xdr:colOff>
      <xdr:row>34</xdr:row>
      <xdr:rowOff>3175</xdr:rowOff>
    </xdr:from>
    <xdr:to>
      <xdr:col>11</xdr:col>
      <xdr:colOff>2309</xdr:colOff>
      <xdr:row>48</xdr:row>
      <xdr:rowOff>117475</xdr:rowOff>
    </xdr:to>
    <xdr:graphicFrame macro="">
      <xdr:nvGraphicFramePr>
        <xdr:cNvPr id="2" name="5 Gráfico">
          <a:extLst>
            <a:ext uri="{FF2B5EF4-FFF2-40B4-BE49-F238E27FC236}">
              <a16:creationId xmlns:a16="http://schemas.microsoft.com/office/drawing/2014/main" id="{342DE690-A0A7-4B2F-86DC-CD3C71DE54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142875</xdr:colOff>
      <xdr:row>1</xdr:row>
      <xdr:rowOff>142876</xdr:rowOff>
    </xdr:from>
    <xdr:to>
      <xdr:col>11</xdr:col>
      <xdr:colOff>550590</xdr:colOff>
      <xdr:row>6</xdr:row>
      <xdr:rowOff>38101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54D3597E-B868-4796-804C-5B0DB04C2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333376"/>
          <a:ext cx="2693715" cy="8953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742950</xdr:colOff>
      <xdr:row>35</xdr:row>
      <xdr:rowOff>0</xdr:rowOff>
    </xdr:from>
    <xdr:to>
      <xdr:col>11</xdr:col>
      <xdr:colOff>28575</xdr:colOff>
      <xdr:row>49</xdr:row>
      <xdr:rowOff>161925</xdr:rowOff>
    </xdr:to>
    <xdr:graphicFrame macro="">
      <xdr:nvGraphicFramePr>
        <xdr:cNvPr id="2" name="5 Gráfico">
          <a:extLst>
            <a:ext uri="{FF2B5EF4-FFF2-40B4-BE49-F238E27FC236}">
              <a16:creationId xmlns:a16="http://schemas.microsoft.com/office/drawing/2014/main" id="{CC98F755-2157-495B-A463-F894190B4F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733425</xdr:colOff>
      <xdr:row>1</xdr:row>
      <xdr:rowOff>76201</xdr:rowOff>
    </xdr:from>
    <xdr:to>
      <xdr:col>10</xdr:col>
      <xdr:colOff>417240</xdr:colOff>
      <xdr:row>5</xdr:row>
      <xdr:rowOff>190501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981891FF-F7C0-40DC-8C55-42CC5AAF0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2600" y="266701"/>
          <a:ext cx="2731815" cy="914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34</xdr:row>
      <xdr:rowOff>0</xdr:rowOff>
    </xdr:from>
    <xdr:to>
      <xdr:col>10</xdr:col>
      <xdr:colOff>752475</xdr:colOff>
      <xdr:row>48</xdr:row>
      <xdr:rowOff>171450</xdr:rowOff>
    </xdr:to>
    <xdr:graphicFrame macro="">
      <xdr:nvGraphicFramePr>
        <xdr:cNvPr id="2" name="5 Gráfico">
          <a:extLst>
            <a:ext uri="{FF2B5EF4-FFF2-40B4-BE49-F238E27FC236}">
              <a16:creationId xmlns:a16="http://schemas.microsoft.com/office/drawing/2014/main" id="{E72FFB3B-7A74-47BE-BAF9-898D1E3F93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742950</xdr:colOff>
      <xdr:row>1</xdr:row>
      <xdr:rowOff>95251</xdr:rowOff>
    </xdr:from>
    <xdr:to>
      <xdr:col>11</xdr:col>
      <xdr:colOff>426765</xdr:colOff>
      <xdr:row>5</xdr:row>
      <xdr:rowOff>190501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6D7EDD62-CF27-4C3E-9676-41C8EDDC8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025" y="285751"/>
          <a:ext cx="2731815" cy="8953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28</xdr:row>
      <xdr:rowOff>9525</xdr:rowOff>
    </xdr:from>
    <xdr:to>
      <xdr:col>10</xdr:col>
      <xdr:colOff>66675</xdr:colOff>
      <xdr:row>43</xdr:row>
      <xdr:rowOff>133350</xdr:rowOff>
    </xdr:to>
    <xdr:graphicFrame macro="">
      <xdr:nvGraphicFramePr>
        <xdr:cNvPr id="2" name="5 Gráfico">
          <a:extLst>
            <a:ext uri="{FF2B5EF4-FFF2-40B4-BE49-F238E27FC236}">
              <a16:creationId xmlns:a16="http://schemas.microsoft.com/office/drawing/2014/main" id="{FA33B983-6947-4548-BF90-8D607ED56D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749300</xdr:colOff>
      <xdr:row>0</xdr:row>
      <xdr:rowOff>114301</xdr:rowOff>
    </xdr:from>
    <xdr:to>
      <xdr:col>10</xdr:col>
      <xdr:colOff>433115</xdr:colOff>
      <xdr:row>4</xdr:row>
      <xdr:rowOff>171451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5B799C37-E1C4-4313-B5C7-F472B30CD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0400" y="114301"/>
          <a:ext cx="2731815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CEF03-D399-4340-9994-80D0BA8E93E9}">
  <dimension ref="A1:V34"/>
  <sheetViews>
    <sheetView tabSelected="1" zoomScaleNormal="100" workbookViewId="0">
      <selection activeCell="T13" sqref="T13"/>
    </sheetView>
  </sheetViews>
  <sheetFormatPr baseColWidth="10" defaultRowHeight="15" x14ac:dyDescent="0.25"/>
  <cols>
    <col min="1" max="1" width="11.42578125" style="38"/>
    <col min="2" max="2" width="14" style="18" bestFit="1" customWidth="1"/>
    <col min="3" max="5" width="11.42578125" style="68"/>
    <col min="6" max="17" width="11.42578125" style="18"/>
  </cols>
  <sheetData>
    <row r="1" spans="1:22" x14ac:dyDescent="0.25">
      <c r="A1" s="28"/>
      <c r="B1" s="1"/>
      <c r="C1" s="2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B2" s="54"/>
      <c r="C2" s="54" t="s">
        <v>0</v>
      </c>
      <c r="D2" s="31"/>
      <c r="E2" s="78"/>
      <c r="F2" s="7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3"/>
      <c r="S2" s="3"/>
      <c r="T2" s="3"/>
      <c r="U2" s="3"/>
      <c r="V2" s="3"/>
    </row>
    <row r="3" spans="1:22" ht="15.75" x14ac:dyDescent="0.25">
      <c r="B3" s="54"/>
      <c r="C3" s="54" t="s">
        <v>1</v>
      </c>
      <c r="D3" s="31"/>
      <c r="E3" s="78"/>
      <c r="F3" s="7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3"/>
      <c r="S3" s="3"/>
      <c r="T3" s="3"/>
      <c r="U3" s="3"/>
      <c r="V3" s="3"/>
    </row>
    <row r="4" spans="1:22" ht="15.75" x14ac:dyDescent="0.25">
      <c r="A4" s="83"/>
      <c r="B4" s="83"/>
      <c r="C4" s="19"/>
      <c r="D4" s="19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3"/>
      <c r="S4" s="3"/>
      <c r="T4" s="3"/>
      <c r="U4" s="3"/>
      <c r="V4" s="3"/>
    </row>
    <row r="5" spans="1:22" ht="15.75" x14ac:dyDescent="0.25">
      <c r="A5" s="43"/>
      <c r="B5" s="42"/>
      <c r="C5" s="96" t="s">
        <v>2</v>
      </c>
      <c r="D5" s="96"/>
      <c r="E5" s="96"/>
      <c r="F5" s="2"/>
      <c r="G5" s="2"/>
      <c r="H5" s="1"/>
      <c r="I5" s="1"/>
      <c r="J5" s="1"/>
      <c r="K5" s="1"/>
      <c r="L5" s="1"/>
      <c r="M5" s="1"/>
      <c r="N5" s="1"/>
      <c r="O5" s="1"/>
      <c r="P5" s="1"/>
      <c r="Q5" s="1"/>
      <c r="R5" s="3"/>
      <c r="S5" s="3"/>
      <c r="T5" s="3"/>
      <c r="U5" s="3"/>
      <c r="V5" s="3"/>
    </row>
    <row r="6" spans="1:22" ht="15.75" x14ac:dyDescent="0.25">
      <c r="A6" s="43"/>
      <c r="B6" s="42"/>
      <c r="C6" s="55" t="s">
        <v>3</v>
      </c>
      <c r="D6" s="56" t="s">
        <v>4</v>
      </c>
      <c r="E6" s="57" t="s">
        <v>5</v>
      </c>
      <c r="F6" s="2"/>
      <c r="G6" s="2"/>
      <c r="H6" s="4"/>
      <c r="I6" s="1"/>
      <c r="J6" s="1"/>
      <c r="K6" s="1"/>
      <c r="L6" s="1"/>
      <c r="M6" s="1"/>
      <c r="N6" s="1"/>
      <c r="O6" s="1"/>
      <c r="P6" s="1"/>
      <c r="Q6" s="1"/>
      <c r="R6" s="3"/>
      <c r="S6" s="3"/>
      <c r="T6" s="3"/>
      <c r="U6" s="3"/>
      <c r="V6" s="3"/>
    </row>
    <row r="7" spans="1:22" ht="15.75" x14ac:dyDescent="0.25">
      <c r="A7" s="43"/>
      <c r="B7" s="42"/>
      <c r="C7" s="5"/>
      <c r="D7" s="5"/>
      <c r="E7" s="5"/>
      <c r="F7" s="2"/>
      <c r="G7" s="2"/>
      <c r="H7" s="1"/>
      <c r="I7" s="1"/>
      <c r="J7" s="1"/>
      <c r="K7" s="1"/>
      <c r="L7" s="1"/>
      <c r="M7" s="1"/>
      <c r="N7" s="6"/>
      <c r="O7" s="1"/>
      <c r="P7" s="1"/>
      <c r="Q7" s="1"/>
      <c r="R7" s="3"/>
      <c r="S7" s="3"/>
      <c r="T7" s="3"/>
      <c r="U7" s="3"/>
      <c r="V7" s="3"/>
    </row>
    <row r="8" spans="1:22" ht="15.75" thickBot="1" x14ac:dyDescent="0.3">
      <c r="A8" s="28"/>
      <c r="B8" s="1"/>
      <c r="C8" s="2"/>
      <c r="D8" s="2"/>
      <c r="E8" s="2"/>
      <c r="F8" s="2"/>
      <c r="G8" s="2"/>
      <c r="H8" s="1"/>
      <c r="I8" s="1"/>
      <c r="J8" s="1"/>
      <c r="K8" s="1"/>
      <c r="L8" s="1"/>
      <c r="M8" s="1"/>
      <c r="N8" s="1"/>
      <c r="O8" s="1"/>
      <c r="P8" s="1"/>
      <c r="Q8" s="1"/>
      <c r="R8" s="3"/>
      <c r="S8" s="3"/>
      <c r="T8" s="3"/>
      <c r="U8" s="3"/>
      <c r="V8" s="3"/>
    </row>
    <row r="9" spans="1:22" ht="36.75" customHeight="1" thickTop="1" thickBot="1" x14ac:dyDescent="0.3">
      <c r="A9" s="28"/>
      <c r="B9" s="84" t="s">
        <v>6</v>
      </c>
      <c r="C9" s="85" t="s">
        <v>7</v>
      </c>
      <c r="D9" s="85"/>
      <c r="E9" s="86"/>
      <c r="F9" s="87" t="s">
        <v>8</v>
      </c>
      <c r="G9" s="88"/>
      <c r="H9" s="88"/>
      <c r="I9" s="89" t="s">
        <v>9</v>
      </c>
      <c r="J9" s="90"/>
      <c r="K9" s="90"/>
      <c r="L9" s="97" t="s">
        <v>10</v>
      </c>
      <c r="M9" s="98"/>
      <c r="N9" s="98"/>
      <c r="O9" s="7"/>
      <c r="P9" s="1"/>
      <c r="Q9" s="1"/>
      <c r="R9" s="3"/>
      <c r="S9" s="3"/>
      <c r="T9" s="3"/>
      <c r="U9" s="3"/>
      <c r="V9" s="3"/>
    </row>
    <row r="10" spans="1:22" ht="15.75" x14ac:dyDescent="0.25">
      <c r="A10" s="28"/>
      <c r="B10" s="84"/>
      <c r="C10" s="55" t="s">
        <v>3</v>
      </c>
      <c r="D10" s="56" t="s">
        <v>4</v>
      </c>
      <c r="E10" s="58" t="s">
        <v>5</v>
      </c>
      <c r="F10" s="59" t="s">
        <v>3</v>
      </c>
      <c r="G10" s="56" t="s">
        <v>4</v>
      </c>
      <c r="H10" s="57" t="s">
        <v>5</v>
      </c>
      <c r="I10" s="55" t="s">
        <v>3</v>
      </c>
      <c r="J10" s="56" t="s">
        <v>4</v>
      </c>
      <c r="K10" s="57" t="s">
        <v>5</v>
      </c>
      <c r="L10" s="60" t="s">
        <v>3</v>
      </c>
      <c r="M10" s="61" t="s">
        <v>4</v>
      </c>
      <c r="N10" s="62" t="s">
        <v>5</v>
      </c>
      <c r="O10" s="7"/>
      <c r="P10" s="1"/>
      <c r="Q10" s="1"/>
      <c r="R10" s="1"/>
      <c r="S10" s="1"/>
      <c r="T10" s="1"/>
      <c r="U10" s="1"/>
      <c r="V10" s="1"/>
    </row>
    <row r="11" spans="1:22" x14ac:dyDescent="0.25">
      <c r="A11" s="28"/>
      <c r="B11" s="63">
        <v>1</v>
      </c>
      <c r="C11" s="20"/>
      <c r="D11" s="21"/>
      <c r="E11" s="8"/>
      <c r="F11" s="123">
        <f>C11</f>
        <v>0</v>
      </c>
      <c r="G11" s="124">
        <f>D11</f>
        <v>0</v>
      </c>
      <c r="H11" s="125">
        <f>E11</f>
        <v>0</v>
      </c>
      <c r="I11" s="126"/>
      <c r="J11" s="126"/>
      <c r="K11" s="126"/>
      <c r="L11" s="126"/>
      <c r="M11" s="126"/>
      <c r="N11" s="126"/>
      <c r="O11" s="7"/>
      <c r="P11" s="1"/>
      <c r="Q11" s="1"/>
      <c r="R11" s="1"/>
      <c r="S11" s="1"/>
      <c r="T11" s="1"/>
      <c r="U11" s="1"/>
      <c r="V11" s="1"/>
    </row>
    <row r="12" spans="1:22" ht="18" customHeight="1" x14ac:dyDescent="0.25">
      <c r="A12" s="28"/>
      <c r="B12" s="63">
        <v>2</v>
      </c>
      <c r="C12" s="20"/>
      <c r="D12" s="21"/>
      <c r="E12" s="8"/>
      <c r="F12" s="127"/>
      <c r="G12" s="128"/>
      <c r="H12" s="129"/>
      <c r="I12" s="129"/>
      <c r="J12" s="129"/>
      <c r="K12" s="128"/>
      <c r="L12" s="130">
        <f>C12</f>
        <v>0</v>
      </c>
      <c r="M12" s="131">
        <f>D12</f>
        <v>0</v>
      </c>
      <c r="N12" s="132">
        <f>E12</f>
        <v>0</v>
      </c>
      <c r="O12" s="7"/>
      <c r="Q12" s="14"/>
      <c r="R12" s="3"/>
      <c r="S12" s="3"/>
      <c r="T12" s="3"/>
      <c r="U12" s="3"/>
      <c r="V12" s="3"/>
    </row>
    <row r="13" spans="1:22" x14ac:dyDescent="0.25">
      <c r="A13" s="28"/>
      <c r="B13" s="63">
        <v>3</v>
      </c>
      <c r="C13" s="20"/>
      <c r="D13" s="21"/>
      <c r="E13" s="8"/>
      <c r="F13" s="123">
        <f>C13</f>
        <v>0</v>
      </c>
      <c r="G13" s="133">
        <f>D13</f>
        <v>0</v>
      </c>
      <c r="H13" s="134">
        <f>E13</f>
        <v>0</v>
      </c>
      <c r="I13" s="129"/>
      <c r="J13" s="129"/>
      <c r="K13" s="128"/>
      <c r="L13" s="129"/>
      <c r="M13" s="129"/>
      <c r="N13" s="135"/>
      <c r="O13" s="7"/>
      <c r="P13" s="1"/>
      <c r="Q13" s="1"/>
      <c r="R13" s="3"/>
      <c r="S13" s="3"/>
      <c r="T13" s="3"/>
      <c r="U13" s="3"/>
      <c r="V13" s="3"/>
    </row>
    <row r="14" spans="1:22" x14ac:dyDescent="0.25">
      <c r="A14" s="28"/>
      <c r="B14" s="63">
        <v>4</v>
      </c>
      <c r="C14" s="20"/>
      <c r="D14" s="21"/>
      <c r="E14" s="8"/>
      <c r="F14" s="127"/>
      <c r="G14" s="128"/>
      <c r="H14" s="128"/>
      <c r="I14" s="128"/>
      <c r="J14" s="128"/>
      <c r="K14" s="128"/>
      <c r="L14" s="130">
        <f>C14</f>
        <v>0</v>
      </c>
      <c r="M14" s="131">
        <f>D14</f>
        <v>0</v>
      </c>
      <c r="N14" s="132">
        <f>E14</f>
        <v>0</v>
      </c>
      <c r="O14" s="7"/>
      <c r="P14" s="1"/>
      <c r="Q14" s="1"/>
      <c r="R14" s="3"/>
      <c r="S14" s="3"/>
      <c r="T14" s="3"/>
      <c r="U14" s="3"/>
      <c r="V14" s="3"/>
    </row>
    <row r="15" spans="1:22" x14ac:dyDescent="0.25">
      <c r="A15" s="28"/>
      <c r="B15" s="63">
        <v>5</v>
      </c>
      <c r="C15" s="20"/>
      <c r="D15" s="21"/>
      <c r="E15" s="8"/>
      <c r="F15" s="127"/>
      <c r="G15" s="128"/>
      <c r="H15" s="128"/>
      <c r="I15" s="136">
        <f>C15</f>
        <v>0</v>
      </c>
      <c r="J15" s="133">
        <f>D15</f>
        <v>0</v>
      </c>
      <c r="K15" s="125">
        <f>E15</f>
        <v>0</v>
      </c>
      <c r="L15" s="137"/>
      <c r="M15" s="137"/>
      <c r="N15" s="137"/>
      <c r="O15" s="7"/>
      <c r="P15" s="1"/>
      <c r="Q15" s="1"/>
      <c r="R15" s="3"/>
      <c r="S15" s="3"/>
      <c r="T15" s="3"/>
      <c r="U15" s="3"/>
      <c r="V15" s="3"/>
    </row>
    <row r="16" spans="1:22" x14ac:dyDescent="0.25">
      <c r="A16" s="28"/>
      <c r="B16" s="63">
        <v>6</v>
      </c>
      <c r="C16" s="20"/>
      <c r="D16" s="21"/>
      <c r="E16" s="8"/>
      <c r="F16" s="123">
        <f>C16</f>
        <v>0</v>
      </c>
      <c r="G16" s="133">
        <f>D16</f>
        <v>0</v>
      </c>
      <c r="H16" s="134">
        <f>E16</f>
        <v>0</v>
      </c>
      <c r="I16" s="129"/>
      <c r="J16" s="129"/>
      <c r="K16" s="128"/>
      <c r="L16" s="137"/>
      <c r="M16" s="137"/>
      <c r="N16" s="137"/>
      <c r="O16" s="7"/>
      <c r="P16" s="1"/>
      <c r="Q16" s="1"/>
      <c r="R16" s="3"/>
      <c r="S16" s="3"/>
      <c r="T16" s="3"/>
      <c r="U16" s="3"/>
      <c r="V16" s="3"/>
    </row>
    <row r="17" spans="1:22" x14ac:dyDescent="0.25">
      <c r="A17" s="28"/>
      <c r="B17" s="63">
        <v>7</v>
      </c>
      <c r="C17" s="20"/>
      <c r="D17" s="21"/>
      <c r="E17" s="8"/>
      <c r="F17" s="127"/>
      <c r="G17" s="128"/>
      <c r="H17" s="128"/>
      <c r="I17" s="136">
        <f>C17</f>
        <v>0</v>
      </c>
      <c r="J17" s="133">
        <f>D17</f>
        <v>0</v>
      </c>
      <c r="K17" s="125">
        <f>E17</f>
        <v>0</v>
      </c>
      <c r="L17" s="137"/>
      <c r="M17" s="137"/>
      <c r="N17" s="137"/>
      <c r="O17" s="7"/>
      <c r="P17" s="1"/>
      <c r="Q17" s="1"/>
      <c r="R17" s="3"/>
      <c r="S17" s="3"/>
      <c r="T17" s="3"/>
      <c r="U17" s="3"/>
      <c r="V17" s="3"/>
    </row>
    <row r="18" spans="1:22" x14ac:dyDescent="0.25">
      <c r="A18" s="28"/>
      <c r="B18" s="63">
        <v>8</v>
      </c>
      <c r="C18" s="20"/>
      <c r="D18" s="21"/>
      <c r="E18" s="8"/>
      <c r="F18" s="127"/>
      <c r="G18" s="128"/>
      <c r="H18" s="128"/>
      <c r="I18" s="128"/>
      <c r="J18" s="128"/>
      <c r="K18" s="128"/>
      <c r="L18" s="138">
        <f>C18</f>
        <v>0</v>
      </c>
      <c r="M18" s="124">
        <f>D18</f>
        <v>0</v>
      </c>
      <c r="N18" s="139">
        <f>E18</f>
        <v>0</v>
      </c>
      <c r="O18" s="7"/>
      <c r="P18" s="1"/>
      <c r="Q18" s="1"/>
      <c r="R18" s="3"/>
      <c r="S18" s="3"/>
      <c r="T18" s="3"/>
      <c r="U18" s="3"/>
      <c r="V18" s="3"/>
    </row>
    <row r="19" spans="1:22" x14ac:dyDescent="0.25">
      <c r="A19" s="28"/>
      <c r="B19" s="63">
        <v>9</v>
      </c>
      <c r="C19" s="20"/>
      <c r="D19" s="21"/>
      <c r="E19" s="8"/>
      <c r="F19" s="127"/>
      <c r="G19" s="128"/>
      <c r="H19" s="128"/>
      <c r="I19" s="136">
        <f>C19</f>
        <v>0</v>
      </c>
      <c r="J19" s="133">
        <f>D19</f>
        <v>0</v>
      </c>
      <c r="K19" s="125">
        <f>E19</f>
        <v>0</v>
      </c>
      <c r="L19" s="137"/>
      <c r="M19" s="137"/>
      <c r="N19" s="137"/>
      <c r="O19" s="7"/>
      <c r="P19" s="1"/>
      <c r="Q19" s="1"/>
      <c r="R19" s="3"/>
      <c r="S19" s="3"/>
      <c r="T19" s="3"/>
      <c r="U19" s="3"/>
      <c r="V19" s="3"/>
    </row>
    <row r="20" spans="1:22" x14ac:dyDescent="0.25">
      <c r="A20" s="28"/>
      <c r="B20" s="63">
        <v>10</v>
      </c>
      <c r="C20" s="20"/>
      <c r="D20" s="21"/>
      <c r="E20" s="8"/>
      <c r="F20" s="123">
        <f>C20</f>
        <v>0</v>
      </c>
      <c r="G20" s="133">
        <f>D20</f>
        <v>0</v>
      </c>
      <c r="H20" s="134">
        <f>E20</f>
        <v>0</v>
      </c>
      <c r="I20" s="140"/>
      <c r="J20" s="128"/>
      <c r="K20" s="128"/>
      <c r="L20" s="137"/>
      <c r="M20" s="137"/>
      <c r="N20" s="137"/>
      <c r="O20" s="7"/>
      <c r="P20" s="1"/>
      <c r="Q20" s="1"/>
      <c r="R20" s="3"/>
      <c r="S20" s="3"/>
      <c r="T20" s="3"/>
      <c r="U20" s="3"/>
      <c r="V20" s="3"/>
    </row>
    <row r="21" spans="1:22" x14ac:dyDescent="0.25">
      <c r="A21" s="28"/>
      <c r="B21" s="63">
        <v>11</v>
      </c>
      <c r="C21" s="20"/>
      <c r="D21" s="21"/>
      <c r="E21" s="8"/>
      <c r="F21" s="127"/>
      <c r="G21" s="128"/>
      <c r="H21" s="128"/>
      <c r="I21" s="136">
        <f>C21</f>
        <v>0</v>
      </c>
      <c r="J21" s="133">
        <f>D21</f>
        <v>0</v>
      </c>
      <c r="K21" s="125">
        <f>E21</f>
        <v>0</v>
      </c>
      <c r="L21" s="137"/>
      <c r="M21" s="137"/>
      <c r="N21" s="137"/>
      <c r="O21" s="7"/>
      <c r="P21" s="1"/>
      <c r="Q21" s="1"/>
      <c r="R21" s="3"/>
      <c r="S21" s="3"/>
      <c r="T21" s="3"/>
      <c r="U21" s="3"/>
      <c r="V21" s="3"/>
    </row>
    <row r="22" spans="1:22" x14ac:dyDescent="0.25">
      <c r="A22" s="28"/>
      <c r="B22" s="63">
        <v>12</v>
      </c>
      <c r="C22" s="20"/>
      <c r="D22" s="21"/>
      <c r="E22" s="8"/>
      <c r="F22" s="127"/>
      <c r="G22" s="128"/>
      <c r="H22" s="128"/>
      <c r="I22" s="128"/>
      <c r="J22" s="128"/>
      <c r="K22" s="128"/>
      <c r="L22" s="138">
        <f t="shared" ref="L22:N23" si="0">C22</f>
        <v>0</v>
      </c>
      <c r="M22" s="124">
        <f t="shared" si="0"/>
        <v>0</v>
      </c>
      <c r="N22" s="139">
        <f t="shared" si="0"/>
        <v>0</v>
      </c>
      <c r="O22" s="7"/>
      <c r="P22" s="1"/>
      <c r="Q22" s="1"/>
      <c r="R22" s="3"/>
      <c r="S22" s="3"/>
      <c r="T22" s="3"/>
      <c r="U22" s="3"/>
      <c r="V22" s="3"/>
    </row>
    <row r="23" spans="1:22" x14ac:dyDescent="0.25">
      <c r="A23" s="28"/>
      <c r="B23" s="63">
        <v>13</v>
      </c>
      <c r="C23" s="20"/>
      <c r="D23" s="21"/>
      <c r="E23" s="8"/>
      <c r="F23" s="127"/>
      <c r="G23" s="128"/>
      <c r="H23" s="128"/>
      <c r="I23" s="128"/>
      <c r="J23" s="128"/>
      <c r="K23" s="128"/>
      <c r="L23" s="138">
        <f t="shared" si="0"/>
        <v>0</v>
      </c>
      <c r="M23" s="124">
        <f t="shared" si="0"/>
        <v>0</v>
      </c>
      <c r="N23" s="139">
        <f t="shared" si="0"/>
        <v>0</v>
      </c>
      <c r="O23" s="7"/>
      <c r="P23" s="1"/>
      <c r="Q23" s="1"/>
      <c r="R23" s="3"/>
      <c r="S23" s="3"/>
      <c r="T23" s="3"/>
      <c r="U23" s="3"/>
      <c r="V23" s="3"/>
    </row>
    <row r="24" spans="1:22" x14ac:dyDescent="0.25">
      <c r="A24" s="28"/>
      <c r="B24" s="63">
        <v>14</v>
      </c>
      <c r="C24" s="20"/>
      <c r="D24" s="21"/>
      <c r="E24" s="8"/>
      <c r="F24" s="127"/>
      <c r="G24" s="128"/>
      <c r="H24" s="128"/>
      <c r="I24" s="136">
        <f>C24</f>
        <v>0</v>
      </c>
      <c r="J24" s="133">
        <f>D24</f>
        <v>0</v>
      </c>
      <c r="K24" s="125">
        <f>E24</f>
        <v>0</v>
      </c>
      <c r="L24" s="137"/>
      <c r="M24" s="137"/>
      <c r="N24" s="137"/>
      <c r="O24" s="7"/>
      <c r="P24" s="1"/>
      <c r="Q24" s="1"/>
      <c r="R24" s="3"/>
      <c r="S24" s="3"/>
      <c r="T24" s="3"/>
      <c r="U24" s="3"/>
      <c r="V24" s="3"/>
    </row>
    <row r="25" spans="1:22" ht="15.75" thickBot="1" x14ac:dyDescent="0.3">
      <c r="A25" s="28"/>
      <c r="B25" s="64">
        <v>15</v>
      </c>
      <c r="C25" s="22"/>
      <c r="D25" s="23"/>
      <c r="E25" s="10"/>
      <c r="F25" s="141">
        <f>C25</f>
        <v>0</v>
      </c>
      <c r="G25" s="142">
        <f>D25</f>
        <v>0</v>
      </c>
      <c r="H25" s="143">
        <f>E25</f>
        <v>0</v>
      </c>
      <c r="I25" s="144"/>
      <c r="J25" s="144"/>
      <c r="K25" s="144"/>
      <c r="L25" s="145"/>
      <c r="M25" s="145"/>
      <c r="N25" s="145"/>
      <c r="O25" s="7"/>
      <c r="P25" s="1"/>
      <c r="Q25" s="1"/>
      <c r="R25" s="3"/>
      <c r="S25" s="3"/>
      <c r="T25" s="3"/>
      <c r="U25" s="3"/>
      <c r="V25" s="3"/>
    </row>
    <row r="26" spans="1:22" ht="17.25" thickTop="1" thickBot="1" x14ac:dyDescent="0.3">
      <c r="A26" s="28"/>
      <c r="B26" s="65" t="s">
        <v>12</v>
      </c>
      <c r="C26" s="159">
        <f>SUM(60+ (C11+C13+C16+C20+C25)- (C12+C14+C15+C17+C18+C19+C21+C22+C23+C24))</f>
        <v>60</v>
      </c>
      <c r="D26" s="160">
        <f>SUM(60+ (D11+D13+D16+D20+D25)- (D12+D14+D15+D17+D18+D19+D21+D22+D23+D24))</f>
        <v>60</v>
      </c>
      <c r="E26" s="161">
        <f>SUM(60+ (E11+E13+E16+E20+E25)- (E12+E14+E15+E17+E18+E19+E21+E22+E23+E24))</f>
        <v>60</v>
      </c>
      <c r="F26" s="146">
        <f>SUM(F11:F25)</f>
        <v>0</v>
      </c>
      <c r="G26" s="147">
        <f>SUM(G11:G25)</f>
        <v>0</v>
      </c>
      <c r="H26" s="148">
        <f>SUM(H11:H25)</f>
        <v>0</v>
      </c>
      <c r="I26" s="146">
        <f>30-SUM(I15+I17+I19+I21+I24)</f>
        <v>30</v>
      </c>
      <c r="J26" s="149">
        <f>30-SUM(J15+J17+J19+J21+J24)</f>
        <v>30</v>
      </c>
      <c r="K26" s="148">
        <f>30-SUM(K15+K17+K19+K21+K24)</f>
        <v>30</v>
      </c>
      <c r="L26" s="146">
        <f>30-SUM(L12+L14+L18+L22+L23)</f>
        <v>30</v>
      </c>
      <c r="M26" s="149">
        <f>30-SUM(M12+M14+M18+M22+M23)</f>
        <v>30</v>
      </c>
      <c r="N26" s="150">
        <f>30-SUM(N12+N14+N18+N22+N23)</f>
        <v>30</v>
      </c>
      <c r="O26" s="7"/>
      <c r="P26" s="1"/>
      <c r="Q26" s="1"/>
      <c r="R26" s="3"/>
      <c r="S26" s="3"/>
      <c r="T26" s="3"/>
      <c r="U26" s="3"/>
      <c r="V26" s="3"/>
    </row>
    <row r="27" spans="1:22" ht="16.5" thickBot="1" x14ac:dyDescent="0.3">
      <c r="A27" s="28"/>
      <c r="B27" s="66" t="s">
        <v>13</v>
      </c>
      <c r="C27" s="162" t="str">
        <f xml:space="preserve"> IF(COUNTA(C11:C25)=0,"NO",C26/15)</f>
        <v>NO</v>
      </c>
      <c r="D27" s="163" t="str">
        <f xml:space="preserve"> IF(COUNTA(D11:D25)=0,"NO",D26/15)</f>
        <v>NO</v>
      </c>
      <c r="E27" s="164" t="str">
        <f xml:space="preserve"> IF(COUNTA(E11:E25)=0,"NO",E26/15)</f>
        <v>NO</v>
      </c>
      <c r="F27" s="151" t="str">
        <f xml:space="preserve"> IF(F26/5=0,"NO",F26/5)</f>
        <v>NO</v>
      </c>
      <c r="G27" s="152" t="str">
        <f xml:space="preserve"> IF(G26/5=0,"NO",G26/5)</f>
        <v>NO</v>
      </c>
      <c r="H27" s="153" t="str">
        <f xml:space="preserve"> IF(H26/5=0,"NO",H26/5)</f>
        <v>NO</v>
      </c>
      <c r="I27" s="151" t="str">
        <f t="shared" ref="I27:N27" si="1">IF( I26/5&gt;=6,"NO",I26/5)</f>
        <v>NO</v>
      </c>
      <c r="J27" s="152" t="str">
        <f t="shared" si="1"/>
        <v>NO</v>
      </c>
      <c r="K27" s="153" t="str">
        <f t="shared" si="1"/>
        <v>NO</v>
      </c>
      <c r="L27" s="151" t="str">
        <f t="shared" si="1"/>
        <v>NO</v>
      </c>
      <c r="M27" s="152" t="str">
        <f t="shared" si="1"/>
        <v>NO</v>
      </c>
      <c r="N27" s="153" t="str">
        <f t="shared" si="1"/>
        <v>NO</v>
      </c>
      <c r="O27" s="7"/>
      <c r="P27" s="1"/>
      <c r="Q27" s="1"/>
      <c r="R27" s="3"/>
      <c r="S27" s="3"/>
      <c r="T27" s="3"/>
      <c r="U27" s="3"/>
      <c r="V27" s="3"/>
    </row>
    <row r="28" spans="1:22" ht="16.5" thickBot="1" x14ac:dyDescent="0.3">
      <c r="A28" s="28"/>
      <c r="B28" s="67" t="s">
        <v>14</v>
      </c>
      <c r="C28" s="165" t="str">
        <f>Datos!C8</f>
        <v xml:space="preserve"> </v>
      </c>
      <c r="D28" s="155" t="s">
        <v>55</v>
      </c>
      <c r="E28" s="157" t="s">
        <v>55</v>
      </c>
      <c r="F28" s="154" t="s">
        <v>55</v>
      </c>
      <c r="G28" s="155" t="s">
        <v>55</v>
      </c>
      <c r="H28" s="156" t="s">
        <v>55</v>
      </c>
      <c r="I28" s="154" t="s">
        <v>55</v>
      </c>
      <c r="J28" s="155" t="s">
        <v>55</v>
      </c>
      <c r="K28" s="157" t="s">
        <v>55</v>
      </c>
      <c r="L28" s="154" t="s">
        <v>55</v>
      </c>
      <c r="M28" s="155" t="s">
        <v>55</v>
      </c>
      <c r="N28" s="158" t="s">
        <v>55</v>
      </c>
      <c r="O28" s="13"/>
      <c r="P28" s="1"/>
      <c r="Q28" s="1"/>
      <c r="R28" s="3"/>
      <c r="S28" s="3"/>
      <c r="T28" s="3"/>
      <c r="U28" s="3"/>
      <c r="V28" s="3"/>
    </row>
    <row r="29" spans="1:22" ht="15.75" x14ac:dyDescent="0.25">
      <c r="A29" s="28"/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28"/>
      <c r="B30" s="1"/>
      <c r="C30" s="2"/>
      <c r="D30" s="2"/>
      <c r="E30" s="2"/>
      <c r="F30" s="1"/>
      <c r="G30" s="94" t="s">
        <v>8</v>
      </c>
      <c r="H30" s="94"/>
      <c r="I30" s="94"/>
      <c r="J30" s="93" t="s">
        <v>15</v>
      </c>
      <c r="K30" s="95"/>
      <c r="L30" s="95"/>
      <c r="M30" s="95"/>
      <c r="N30" s="95"/>
      <c r="O30" s="13"/>
      <c r="P30" s="1"/>
      <c r="Q30" s="1"/>
      <c r="R30" s="1"/>
      <c r="S30" s="1"/>
      <c r="T30" s="1"/>
      <c r="U30" s="1"/>
      <c r="V30" s="1"/>
    </row>
    <row r="31" spans="1:22" ht="15.75" x14ac:dyDescent="0.25">
      <c r="A31" s="28"/>
      <c r="B31" s="1"/>
      <c r="C31" s="2"/>
      <c r="D31" s="2"/>
      <c r="E31" s="2"/>
      <c r="F31" s="1"/>
      <c r="G31" s="80" t="s">
        <v>9</v>
      </c>
      <c r="H31" s="80"/>
      <c r="I31" s="80"/>
      <c r="J31" s="81" t="s">
        <v>16</v>
      </c>
      <c r="K31" s="82"/>
      <c r="L31" s="82"/>
      <c r="M31" s="82"/>
      <c r="N31" s="82"/>
      <c r="O31" s="13"/>
      <c r="P31" s="1"/>
      <c r="Q31" s="1"/>
      <c r="R31" s="1"/>
      <c r="S31" s="1"/>
      <c r="T31" s="1"/>
      <c r="U31" s="1"/>
      <c r="V31" s="1"/>
    </row>
    <row r="32" spans="1:22" ht="15.75" x14ac:dyDescent="0.25">
      <c r="A32" s="28"/>
      <c r="B32" s="1"/>
      <c r="C32" s="2"/>
      <c r="D32" s="2"/>
      <c r="E32" s="2"/>
      <c r="F32" s="1"/>
      <c r="G32" s="91" t="s">
        <v>10</v>
      </c>
      <c r="H32" s="91"/>
      <c r="I32" s="91"/>
      <c r="J32" s="92" t="s">
        <v>17</v>
      </c>
      <c r="K32" s="92"/>
      <c r="L32" s="92"/>
      <c r="M32" s="92"/>
      <c r="N32" s="93"/>
      <c r="O32" s="13"/>
      <c r="P32" s="1"/>
      <c r="Q32" s="1"/>
      <c r="R32" s="1"/>
      <c r="S32" s="1"/>
      <c r="T32" s="1"/>
      <c r="U32" s="1"/>
      <c r="V32" s="1"/>
    </row>
    <row r="33" spans="1:22" x14ac:dyDescent="0.25">
      <c r="A33" s="28"/>
      <c r="B33" s="28"/>
      <c r="C33" s="30"/>
      <c r="D33" s="30"/>
      <c r="E33" s="30"/>
      <c r="F33" s="28"/>
      <c r="G33" s="28"/>
      <c r="H33" s="28"/>
      <c r="I33" s="28"/>
      <c r="J33" s="28"/>
      <c r="K33" s="28"/>
      <c r="L33" s="28"/>
      <c r="M33" s="28"/>
      <c r="N33" s="28"/>
      <c r="O33" s="1"/>
      <c r="P33" s="1"/>
      <c r="Q33" s="1"/>
      <c r="R33" s="1"/>
      <c r="S33" s="1"/>
      <c r="T33" s="1"/>
      <c r="U33" s="1"/>
      <c r="V33" s="1"/>
    </row>
    <row r="34" spans="1:22" ht="28.5" x14ac:dyDescent="0.25">
      <c r="E34" s="14" t="s">
        <v>11</v>
      </c>
    </row>
  </sheetData>
  <sheetProtection algorithmName="SHA-512" hashValue="WC1/UB2qFvLjnBzRMBZDbxy65+gDYPvQTer5tSHlhn4gcq2u495V/lhzOW1T5BeddBxDTkTnvo9Hf7DEg6ZgQg==" saltValue="uXkJ/184J7LWMqIIYKmKfg==" spinCount="100000" sheet="1" objects="1" scenarios="1"/>
  <mergeCells count="15">
    <mergeCell ref="G32:I32"/>
    <mergeCell ref="J32:N32"/>
    <mergeCell ref="G30:I30"/>
    <mergeCell ref="J30:N30"/>
    <mergeCell ref="C5:E5"/>
    <mergeCell ref="L9:N9"/>
    <mergeCell ref="E2:F2"/>
    <mergeCell ref="E3:F3"/>
    <mergeCell ref="G31:I31"/>
    <mergeCell ref="J31:N31"/>
    <mergeCell ref="A4:B4"/>
    <mergeCell ref="B9:B10"/>
    <mergeCell ref="C9:E9"/>
    <mergeCell ref="F9:H9"/>
    <mergeCell ref="I9:K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landscape" horizontalDpi="4294967294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78741-F9B2-4A3C-B7D9-22464380A853}">
  <dimension ref="A1:W34"/>
  <sheetViews>
    <sheetView topLeftCell="A4" zoomScaleNormal="100" workbookViewId="0">
      <selection activeCell="D33" sqref="D33"/>
    </sheetView>
  </sheetViews>
  <sheetFormatPr baseColWidth="10" defaultRowHeight="15" x14ac:dyDescent="0.25"/>
  <cols>
    <col min="1" max="1" width="11.42578125" style="38"/>
    <col min="2" max="2" width="14.42578125" style="18" customWidth="1"/>
    <col min="3" max="4" width="11.42578125" style="68"/>
    <col min="5" max="17" width="11.42578125" style="18"/>
    <col min="23" max="23" width="11.42578125" style="29"/>
  </cols>
  <sheetData>
    <row r="1" spans="1:23" x14ac:dyDescent="0.25">
      <c r="A1" s="28"/>
      <c r="B1" s="1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8"/>
    </row>
    <row r="2" spans="1:23" ht="15.75" x14ac:dyDescent="0.25">
      <c r="C2" s="54" t="s">
        <v>0</v>
      </c>
      <c r="D2" s="54"/>
      <c r="E2" s="99"/>
      <c r="F2" s="10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8"/>
    </row>
    <row r="3" spans="1:23" ht="15.75" x14ac:dyDescent="0.25">
      <c r="C3" s="54" t="s">
        <v>1</v>
      </c>
      <c r="D3" s="54"/>
      <c r="E3" s="99"/>
      <c r="F3" s="10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3"/>
      <c r="S3" s="3"/>
      <c r="T3" s="3"/>
      <c r="U3" s="3"/>
      <c r="V3" s="3"/>
      <c r="W3" s="33"/>
    </row>
    <row r="4" spans="1:23" ht="15.75" x14ac:dyDescent="0.25">
      <c r="A4" s="83"/>
      <c r="B4" s="83"/>
      <c r="C4" s="19"/>
      <c r="D4" s="19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3"/>
      <c r="S4" s="3"/>
      <c r="T4" s="3"/>
      <c r="U4" s="3"/>
      <c r="V4" s="3"/>
      <c r="W4" s="33"/>
    </row>
    <row r="5" spans="1:23" ht="15.75" x14ac:dyDescent="0.25">
      <c r="A5" s="43"/>
      <c r="B5" s="42"/>
      <c r="C5" s="96" t="s">
        <v>2</v>
      </c>
      <c r="D5" s="96"/>
      <c r="E5" s="96"/>
      <c r="F5" s="2"/>
      <c r="G5" s="2"/>
      <c r="H5" s="1"/>
      <c r="I5" s="1"/>
      <c r="J5" s="1"/>
      <c r="K5" s="1"/>
      <c r="L5" s="1"/>
      <c r="M5" s="1"/>
      <c r="N5" s="1"/>
      <c r="O5" s="1"/>
      <c r="P5" s="1"/>
      <c r="Q5" s="1"/>
      <c r="R5" s="3"/>
      <c r="S5" s="3"/>
      <c r="T5" s="3"/>
      <c r="U5" s="3"/>
      <c r="V5" s="3"/>
      <c r="W5" s="33"/>
    </row>
    <row r="6" spans="1:23" ht="15.75" x14ac:dyDescent="0.25">
      <c r="A6" s="43"/>
      <c r="B6" s="42"/>
      <c r="C6" s="55" t="s">
        <v>3</v>
      </c>
      <c r="D6" s="56" t="s">
        <v>4</v>
      </c>
      <c r="E6" s="57" t="s">
        <v>5</v>
      </c>
      <c r="F6" s="2"/>
      <c r="G6" s="2"/>
      <c r="H6" s="1"/>
      <c r="I6" s="1"/>
      <c r="J6" s="1"/>
      <c r="K6" s="1"/>
      <c r="L6" s="1"/>
      <c r="M6" s="1"/>
      <c r="N6" s="1"/>
      <c r="O6" s="1"/>
      <c r="P6" s="1"/>
      <c r="Q6" s="1"/>
      <c r="R6" s="3"/>
      <c r="S6" s="3"/>
      <c r="T6" s="3"/>
      <c r="U6" s="3"/>
      <c r="V6" s="3"/>
      <c r="W6" s="33"/>
    </row>
    <row r="7" spans="1:23" ht="15.75" x14ac:dyDescent="0.25">
      <c r="A7" s="43"/>
      <c r="B7" s="42"/>
      <c r="C7" s="5"/>
      <c r="D7" s="5"/>
      <c r="E7" s="5"/>
      <c r="F7" s="2"/>
      <c r="G7" s="2"/>
      <c r="H7" s="1"/>
      <c r="I7" s="1"/>
      <c r="J7" s="1"/>
      <c r="K7" s="1"/>
      <c r="L7" s="1"/>
      <c r="M7" s="1"/>
      <c r="N7" s="1"/>
      <c r="O7" s="1"/>
      <c r="P7" s="1"/>
      <c r="Q7" s="1"/>
      <c r="R7" s="3"/>
      <c r="S7" s="3"/>
      <c r="T7" s="3"/>
      <c r="U7" s="3"/>
      <c r="V7" s="3"/>
      <c r="W7" s="33"/>
    </row>
    <row r="8" spans="1:23" ht="15.75" thickBot="1" x14ac:dyDescent="0.3">
      <c r="A8" s="28"/>
      <c r="B8" s="1"/>
      <c r="C8" s="2"/>
      <c r="D8" s="2"/>
      <c r="E8" s="2"/>
      <c r="F8" s="2"/>
      <c r="G8" s="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8"/>
    </row>
    <row r="9" spans="1:23" ht="37.5" customHeight="1" thickTop="1" thickBot="1" x14ac:dyDescent="0.3">
      <c r="A9" s="28"/>
      <c r="B9" s="101" t="s">
        <v>6</v>
      </c>
      <c r="C9" s="85" t="s">
        <v>7</v>
      </c>
      <c r="D9" s="85"/>
      <c r="E9" s="86"/>
      <c r="F9" s="87" t="s">
        <v>8</v>
      </c>
      <c r="G9" s="88"/>
      <c r="H9" s="88"/>
      <c r="I9" s="89" t="s">
        <v>9</v>
      </c>
      <c r="J9" s="90"/>
      <c r="K9" s="90"/>
      <c r="L9" s="97" t="s">
        <v>10</v>
      </c>
      <c r="M9" s="98"/>
      <c r="N9" s="98"/>
      <c r="O9" s="7"/>
      <c r="P9" s="1"/>
      <c r="Q9" s="1"/>
      <c r="R9" s="1"/>
      <c r="S9" s="1"/>
      <c r="T9" s="1"/>
      <c r="U9" s="1"/>
      <c r="V9" s="1"/>
      <c r="W9" s="28"/>
    </row>
    <row r="10" spans="1:23" ht="28.5" x14ac:dyDescent="0.25">
      <c r="A10" s="28"/>
      <c r="B10" s="101"/>
      <c r="C10" s="55" t="s">
        <v>3</v>
      </c>
      <c r="D10" s="56" t="s">
        <v>4</v>
      </c>
      <c r="E10" s="58" t="s">
        <v>5</v>
      </c>
      <c r="F10" s="59" t="s">
        <v>3</v>
      </c>
      <c r="G10" s="56" t="s">
        <v>4</v>
      </c>
      <c r="H10" s="57" t="s">
        <v>5</v>
      </c>
      <c r="I10" s="55" t="s">
        <v>3</v>
      </c>
      <c r="J10" s="56" t="s">
        <v>4</v>
      </c>
      <c r="K10" s="57" t="s">
        <v>5</v>
      </c>
      <c r="L10" s="60" t="s">
        <v>3</v>
      </c>
      <c r="M10" s="61" t="s">
        <v>4</v>
      </c>
      <c r="N10" s="62" t="s">
        <v>5</v>
      </c>
      <c r="O10" s="7"/>
      <c r="P10" s="14"/>
      <c r="Q10" s="14"/>
      <c r="R10" s="1"/>
      <c r="S10" s="1"/>
      <c r="T10" s="1"/>
      <c r="U10" s="1"/>
      <c r="V10" s="1"/>
      <c r="W10" s="28"/>
    </row>
    <row r="11" spans="1:23" x14ac:dyDescent="0.25">
      <c r="A11" s="28"/>
      <c r="B11" s="69">
        <v>1</v>
      </c>
      <c r="C11" s="24"/>
      <c r="D11" s="25"/>
      <c r="E11" s="15"/>
      <c r="F11" s="166">
        <f>C11</f>
        <v>0</v>
      </c>
      <c r="G11" s="167">
        <f>D11</f>
        <v>0</v>
      </c>
      <c r="H11" s="168">
        <f>E11</f>
        <v>0</v>
      </c>
      <c r="I11" s="169"/>
      <c r="J11" s="169"/>
      <c r="K11" s="170"/>
      <c r="L11" s="169"/>
      <c r="M11" s="169"/>
      <c r="N11" s="171"/>
      <c r="O11" s="7"/>
      <c r="P11" s="1"/>
      <c r="Q11" s="1"/>
      <c r="R11" s="3"/>
      <c r="S11" s="3"/>
      <c r="T11" s="3"/>
      <c r="U11" s="3"/>
      <c r="V11" s="3"/>
      <c r="W11" s="33"/>
    </row>
    <row r="12" spans="1:23" ht="20.25" customHeight="1" x14ac:dyDescent="0.25">
      <c r="A12" s="28"/>
      <c r="B12" s="69">
        <v>2</v>
      </c>
      <c r="C12" s="24"/>
      <c r="D12" s="25"/>
      <c r="E12" s="15"/>
      <c r="F12" s="172"/>
      <c r="G12" s="170"/>
      <c r="H12" s="169"/>
      <c r="I12" s="129"/>
      <c r="J12" s="169"/>
      <c r="K12" s="170"/>
      <c r="L12" s="173">
        <f>C12</f>
        <v>0</v>
      </c>
      <c r="M12" s="174">
        <f>D12</f>
        <v>0</v>
      </c>
      <c r="N12" s="175">
        <f>E12</f>
        <v>0</v>
      </c>
      <c r="O12" s="7"/>
      <c r="Q12" s="14"/>
      <c r="R12" s="9"/>
      <c r="S12" s="3"/>
      <c r="T12" s="3"/>
      <c r="U12" s="3"/>
      <c r="V12" s="3"/>
      <c r="W12" s="33"/>
    </row>
    <row r="13" spans="1:23" x14ac:dyDescent="0.25">
      <c r="A13" s="28"/>
      <c r="B13" s="69">
        <v>3</v>
      </c>
      <c r="C13" s="24"/>
      <c r="D13" s="25"/>
      <c r="E13" s="15"/>
      <c r="F13" s="166">
        <f>C13</f>
        <v>0</v>
      </c>
      <c r="G13" s="167">
        <f>D13</f>
        <v>0</v>
      </c>
      <c r="H13" s="168">
        <f>E13</f>
        <v>0</v>
      </c>
      <c r="I13" s="169"/>
      <c r="J13" s="169"/>
      <c r="K13" s="170"/>
      <c r="L13" s="169"/>
      <c r="M13" s="169"/>
      <c r="N13" s="171"/>
      <c r="O13" s="7"/>
      <c r="P13" s="1"/>
      <c r="Q13" s="1"/>
      <c r="R13" s="3"/>
      <c r="S13" s="3"/>
      <c r="T13" s="3"/>
      <c r="U13" s="3"/>
      <c r="V13" s="3"/>
      <c r="W13" s="33"/>
    </row>
    <row r="14" spans="1:23" x14ac:dyDescent="0.25">
      <c r="A14" s="28"/>
      <c r="B14" s="69">
        <v>4</v>
      </c>
      <c r="C14" s="24"/>
      <c r="D14" s="25"/>
      <c r="E14" s="15"/>
      <c r="F14" s="172"/>
      <c r="G14" s="170"/>
      <c r="H14" s="170"/>
      <c r="I14" s="170"/>
      <c r="J14" s="170"/>
      <c r="K14" s="170"/>
      <c r="L14" s="173">
        <f>C14</f>
        <v>0</v>
      </c>
      <c r="M14" s="174">
        <f>D14</f>
        <v>0</v>
      </c>
      <c r="N14" s="175">
        <f>E14</f>
        <v>0</v>
      </c>
      <c r="O14" s="7"/>
      <c r="P14" s="1"/>
      <c r="Q14" s="1"/>
      <c r="R14" s="3"/>
      <c r="S14" s="3"/>
      <c r="T14" s="3"/>
      <c r="U14" s="3"/>
      <c r="V14" s="3"/>
      <c r="W14" s="33"/>
    </row>
    <row r="15" spans="1:23" x14ac:dyDescent="0.25">
      <c r="A15" s="28"/>
      <c r="B15" s="69">
        <v>5</v>
      </c>
      <c r="C15" s="24"/>
      <c r="D15" s="25"/>
      <c r="E15" s="15"/>
      <c r="F15" s="172"/>
      <c r="G15" s="170"/>
      <c r="H15" s="170"/>
      <c r="I15" s="176">
        <f>C15</f>
        <v>0</v>
      </c>
      <c r="J15" s="167">
        <f>D15</f>
        <v>0</v>
      </c>
      <c r="K15" s="177">
        <f>E15</f>
        <v>0</v>
      </c>
      <c r="L15" s="178"/>
      <c r="M15" s="178"/>
      <c r="N15" s="178"/>
      <c r="O15" s="7"/>
      <c r="P15" s="1"/>
      <c r="Q15" s="1"/>
      <c r="R15" s="3"/>
      <c r="S15" s="3"/>
      <c r="T15" s="3"/>
      <c r="U15" s="3"/>
      <c r="V15" s="3"/>
      <c r="W15" s="33"/>
    </row>
    <row r="16" spans="1:23" x14ac:dyDescent="0.25">
      <c r="A16" s="28"/>
      <c r="B16" s="69">
        <v>6</v>
      </c>
      <c r="C16" s="24"/>
      <c r="D16" s="25"/>
      <c r="E16" s="15"/>
      <c r="F16" s="166">
        <f>C16</f>
        <v>0</v>
      </c>
      <c r="G16" s="167">
        <f>D16</f>
        <v>0</v>
      </c>
      <c r="H16" s="168">
        <f>E16</f>
        <v>0</v>
      </c>
      <c r="I16" s="169"/>
      <c r="J16" s="169"/>
      <c r="K16" s="170"/>
      <c r="L16" s="178"/>
      <c r="M16" s="178"/>
      <c r="N16" s="178"/>
      <c r="O16" s="7"/>
      <c r="P16" s="1"/>
      <c r="Q16" s="1"/>
      <c r="R16" s="3"/>
      <c r="S16" s="3"/>
      <c r="T16" s="3"/>
      <c r="U16" s="3"/>
      <c r="V16" s="3"/>
      <c r="W16" s="33"/>
    </row>
    <row r="17" spans="1:23" x14ac:dyDescent="0.25">
      <c r="A17" s="28"/>
      <c r="B17" s="69">
        <v>7</v>
      </c>
      <c r="C17" s="24"/>
      <c r="D17" s="25"/>
      <c r="E17" s="15"/>
      <c r="F17" s="172"/>
      <c r="G17" s="170"/>
      <c r="H17" s="170"/>
      <c r="I17" s="176">
        <f>C17</f>
        <v>0</v>
      </c>
      <c r="J17" s="167">
        <f>D17</f>
        <v>0</v>
      </c>
      <c r="K17" s="177">
        <f>E17</f>
        <v>0</v>
      </c>
      <c r="L17" s="178"/>
      <c r="M17" s="178"/>
      <c r="N17" s="178"/>
      <c r="O17" s="7"/>
      <c r="P17" s="1"/>
      <c r="Q17" s="1"/>
      <c r="R17" s="3"/>
      <c r="S17" s="3"/>
      <c r="T17" s="3"/>
      <c r="U17" s="3"/>
      <c r="V17" s="3"/>
      <c r="W17" s="33"/>
    </row>
    <row r="18" spans="1:23" x14ac:dyDescent="0.25">
      <c r="A18" s="28"/>
      <c r="B18" s="69">
        <v>8</v>
      </c>
      <c r="C18" s="24"/>
      <c r="D18" s="25"/>
      <c r="E18" s="15"/>
      <c r="F18" s="172"/>
      <c r="G18" s="170"/>
      <c r="H18" s="170"/>
      <c r="I18" s="170"/>
      <c r="J18" s="170"/>
      <c r="K18" s="170"/>
      <c r="L18" s="179">
        <f>C18</f>
        <v>0</v>
      </c>
      <c r="M18" s="180">
        <f>D18</f>
        <v>0</v>
      </c>
      <c r="N18" s="181">
        <f>E18</f>
        <v>0</v>
      </c>
      <c r="O18" s="7"/>
      <c r="P18" s="1"/>
      <c r="Q18" s="1"/>
      <c r="R18" s="3"/>
      <c r="S18" s="3"/>
      <c r="T18" s="3"/>
      <c r="U18" s="3"/>
      <c r="V18" s="3"/>
      <c r="W18" s="33"/>
    </row>
    <row r="19" spans="1:23" x14ac:dyDescent="0.25">
      <c r="A19" s="28"/>
      <c r="B19" s="69">
        <v>9</v>
      </c>
      <c r="C19" s="24"/>
      <c r="D19" s="25"/>
      <c r="E19" s="15"/>
      <c r="F19" s="172"/>
      <c r="G19" s="170"/>
      <c r="H19" s="170"/>
      <c r="I19" s="176">
        <f>C19</f>
        <v>0</v>
      </c>
      <c r="J19" s="167">
        <f>D19</f>
        <v>0</v>
      </c>
      <c r="K19" s="177">
        <f>E19</f>
        <v>0</v>
      </c>
      <c r="L19" s="178"/>
      <c r="M19" s="178"/>
      <c r="N19" s="178"/>
      <c r="O19" s="7"/>
      <c r="P19" s="1"/>
      <c r="Q19" s="1"/>
      <c r="R19" s="3"/>
      <c r="S19" s="3"/>
      <c r="T19" s="3"/>
      <c r="U19" s="3"/>
      <c r="V19" s="3"/>
      <c r="W19" s="33"/>
    </row>
    <row r="20" spans="1:23" x14ac:dyDescent="0.25">
      <c r="A20" s="28"/>
      <c r="B20" s="69">
        <v>10</v>
      </c>
      <c r="C20" s="24"/>
      <c r="D20" s="25"/>
      <c r="E20" s="15"/>
      <c r="F20" s="166">
        <f>C20</f>
        <v>0</v>
      </c>
      <c r="G20" s="167">
        <f>D20</f>
        <v>0</v>
      </c>
      <c r="H20" s="168">
        <f>E20</f>
        <v>0</v>
      </c>
      <c r="I20" s="170"/>
      <c r="J20" s="170"/>
      <c r="K20" s="170"/>
      <c r="L20" s="178"/>
      <c r="M20" s="178"/>
      <c r="N20" s="178"/>
      <c r="O20" s="7"/>
      <c r="P20" s="1"/>
      <c r="Q20" s="1"/>
      <c r="R20" s="3"/>
      <c r="S20" s="3"/>
      <c r="T20" s="3"/>
      <c r="U20" s="3"/>
      <c r="V20" s="3"/>
      <c r="W20" s="33"/>
    </row>
    <row r="21" spans="1:23" x14ac:dyDescent="0.25">
      <c r="A21" s="28"/>
      <c r="B21" s="69">
        <v>11</v>
      </c>
      <c r="C21" s="24"/>
      <c r="D21" s="25"/>
      <c r="E21" s="15"/>
      <c r="F21" s="172"/>
      <c r="G21" s="170"/>
      <c r="H21" s="170"/>
      <c r="I21" s="176">
        <f>C21</f>
        <v>0</v>
      </c>
      <c r="J21" s="167">
        <f>D21</f>
        <v>0</v>
      </c>
      <c r="K21" s="177">
        <f>E21</f>
        <v>0</v>
      </c>
      <c r="L21" s="178"/>
      <c r="M21" s="178"/>
      <c r="N21" s="178"/>
      <c r="O21" s="7"/>
      <c r="P21" s="1"/>
      <c r="Q21" s="1"/>
      <c r="R21" s="3"/>
      <c r="S21" s="3"/>
      <c r="T21" s="3"/>
      <c r="U21" s="3"/>
      <c r="V21" s="3"/>
      <c r="W21" s="33"/>
    </row>
    <row r="22" spans="1:23" x14ac:dyDescent="0.25">
      <c r="A22" s="28"/>
      <c r="B22" s="69">
        <v>12</v>
      </c>
      <c r="C22" s="24"/>
      <c r="D22" s="25"/>
      <c r="E22" s="15"/>
      <c r="F22" s="172"/>
      <c r="G22" s="170"/>
      <c r="H22" s="170"/>
      <c r="I22" s="170"/>
      <c r="J22" s="170"/>
      <c r="K22" s="170"/>
      <c r="L22" s="179">
        <f t="shared" ref="L22:N23" si="0">C22</f>
        <v>0</v>
      </c>
      <c r="M22" s="180">
        <f t="shared" si="0"/>
        <v>0</v>
      </c>
      <c r="N22" s="181">
        <f t="shared" si="0"/>
        <v>0</v>
      </c>
      <c r="O22" s="7"/>
      <c r="P22" s="1"/>
      <c r="Q22" s="1"/>
      <c r="R22" s="3"/>
      <c r="S22" s="3"/>
      <c r="T22" s="3"/>
      <c r="U22" s="3"/>
      <c r="V22" s="3"/>
      <c r="W22" s="33"/>
    </row>
    <row r="23" spans="1:23" x14ac:dyDescent="0.25">
      <c r="A23" s="28"/>
      <c r="B23" s="69">
        <v>13</v>
      </c>
      <c r="C23" s="24"/>
      <c r="D23" s="25"/>
      <c r="E23" s="15"/>
      <c r="F23" s="172"/>
      <c r="G23" s="170"/>
      <c r="H23" s="170"/>
      <c r="I23" s="170"/>
      <c r="J23" s="170"/>
      <c r="K23" s="170"/>
      <c r="L23" s="179">
        <f t="shared" si="0"/>
        <v>0</v>
      </c>
      <c r="M23" s="180">
        <f t="shared" si="0"/>
        <v>0</v>
      </c>
      <c r="N23" s="181">
        <f t="shared" si="0"/>
        <v>0</v>
      </c>
      <c r="O23" s="7"/>
      <c r="P23" s="1"/>
      <c r="Q23" s="1"/>
      <c r="R23" s="3"/>
      <c r="S23" s="3"/>
      <c r="T23" s="3"/>
      <c r="U23" s="3"/>
      <c r="V23" s="3"/>
      <c r="W23" s="33"/>
    </row>
    <row r="24" spans="1:23" x14ac:dyDescent="0.25">
      <c r="A24" s="28"/>
      <c r="B24" s="69">
        <v>14</v>
      </c>
      <c r="C24" s="24"/>
      <c r="D24" s="25"/>
      <c r="E24" s="15"/>
      <c r="F24" s="172"/>
      <c r="G24" s="170"/>
      <c r="H24" s="170"/>
      <c r="I24" s="176">
        <f>C24</f>
        <v>0</v>
      </c>
      <c r="J24" s="167">
        <f>D24</f>
        <v>0</v>
      </c>
      <c r="K24" s="177">
        <f>E24</f>
        <v>0</v>
      </c>
      <c r="L24" s="178"/>
      <c r="M24" s="178"/>
      <c r="N24" s="178"/>
      <c r="O24" s="7"/>
      <c r="P24" s="1"/>
      <c r="Q24" s="1"/>
      <c r="R24" s="3"/>
      <c r="S24" s="3"/>
      <c r="T24" s="3"/>
      <c r="U24" s="3"/>
      <c r="V24" s="3"/>
      <c r="W24" s="33"/>
    </row>
    <row r="25" spans="1:23" ht="15.75" thickBot="1" x14ac:dyDescent="0.3">
      <c r="A25" s="28"/>
      <c r="B25" s="70">
        <v>15</v>
      </c>
      <c r="C25" s="26"/>
      <c r="D25" s="27"/>
      <c r="E25" s="16"/>
      <c r="F25" s="182">
        <f>C25</f>
        <v>0</v>
      </c>
      <c r="G25" s="183">
        <f>D25</f>
        <v>0</v>
      </c>
      <c r="H25" s="184">
        <f>E25</f>
        <v>0</v>
      </c>
      <c r="I25" s="185"/>
      <c r="J25" s="185"/>
      <c r="K25" s="185"/>
      <c r="L25" s="186"/>
      <c r="M25" s="186"/>
      <c r="N25" s="186"/>
      <c r="O25" s="7"/>
      <c r="P25" s="1"/>
      <c r="Q25" s="1"/>
      <c r="R25" s="3"/>
      <c r="S25" s="3"/>
      <c r="T25" s="3"/>
      <c r="U25" s="3"/>
      <c r="V25" s="3"/>
      <c r="W25" s="33"/>
    </row>
    <row r="26" spans="1:23" ht="17.25" thickTop="1" thickBot="1" x14ac:dyDescent="0.3">
      <c r="A26" s="28"/>
      <c r="B26" s="71" t="s">
        <v>12</v>
      </c>
      <c r="C26" s="159">
        <f>SUM(60+ (C11+C13+C16+C20+C25)- (C12+C14+C15+C17+C18+C19+C21+C22+C23+C24))</f>
        <v>60</v>
      </c>
      <c r="D26" s="160">
        <f>SUM(60+ (D11+D13+D16+D20+D25)- (D12+D14+D15+D17+D18+D19+D21+D22+D23+D24))</f>
        <v>60</v>
      </c>
      <c r="E26" s="161">
        <f>SUM(60+ (E11+E13+E16+E20+E25)- (E12+E14+E15+E17+E18+E19+E21+E22+E23+E24))</f>
        <v>60</v>
      </c>
      <c r="F26" s="146">
        <f>SUM(F11:F25)</f>
        <v>0</v>
      </c>
      <c r="G26" s="147">
        <f>SUM(G11:G25)</f>
        <v>0</v>
      </c>
      <c r="H26" s="148">
        <f>SUM(H11:H25)</f>
        <v>0</v>
      </c>
      <c r="I26" s="146">
        <f>30-SUM(I15+I17+I19+I21+I24)</f>
        <v>30</v>
      </c>
      <c r="J26" s="149">
        <f>30-SUM(J15+J17+J19+J21+J24)</f>
        <v>30</v>
      </c>
      <c r="K26" s="148">
        <f>30-SUM(K15+K17+K19+K21+K24)</f>
        <v>30</v>
      </c>
      <c r="L26" s="146">
        <f>30-SUM(L12+L14+L18+L22+L23)</f>
        <v>30</v>
      </c>
      <c r="M26" s="149">
        <f>30-SUM(M12+M14+M18+M22+M23)</f>
        <v>30</v>
      </c>
      <c r="N26" s="150">
        <f>30-SUM(N12+N14+N18+N22+N23)</f>
        <v>30</v>
      </c>
      <c r="O26" s="7"/>
      <c r="P26" s="1"/>
      <c r="Q26" s="1"/>
      <c r="R26" s="3"/>
      <c r="S26" s="3"/>
      <c r="T26" s="3"/>
      <c r="U26" s="3"/>
      <c r="V26" s="3"/>
      <c r="W26" s="33"/>
    </row>
    <row r="27" spans="1:23" ht="16.5" thickBot="1" x14ac:dyDescent="0.3">
      <c r="A27" s="28"/>
      <c r="B27" s="72" t="s">
        <v>13</v>
      </c>
      <c r="C27" s="162" t="str">
        <f>IF(COUNTA(C11:C25)=0,"NO",C26/15)</f>
        <v>NO</v>
      </c>
      <c r="D27" s="163" t="str">
        <f>IF(COUNTA(D11:D25)=0,"NO",D26/15)</f>
        <v>NO</v>
      </c>
      <c r="E27" s="164" t="str">
        <f>IF(COUNTA(E11:E25)=0,"NO",E26/15)</f>
        <v>NO</v>
      </c>
      <c r="F27" s="151" t="str">
        <f>IF(F26/5=0,"NO",F26/5)</f>
        <v>NO</v>
      </c>
      <c r="G27" s="152" t="str">
        <f>IF(G26/5=0,"NO",G26/5)</f>
        <v>NO</v>
      </c>
      <c r="H27" s="153" t="str">
        <f>IF(H26/5=0,"NO",H26/5)</f>
        <v>NO</v>
      </c>
      <c r="I27" s="151" t="str">
        <f t="shared" ref="I27:N27" si="1">IF(I26/5&gt;=6,"NO",I26/5)</f>
        <v>NO</v>
      </c>
      <c r="J27" s="152" t="str">
        <f t="shared" si="1"/>
        <v>NO</v>
      </c>
      <c r="K27" s="153" t="str">
        <f t="shared" si="1"/>
        <v>NO</v>
      </c>
      <c r="L27" s="151" t="str">
        <f t="shared" si="1"/>
        <v>NO</v>
      </c>
      <c r="M27" s="152" t="str">
        <f t="shared" si="1"/>
        <v>NO</v>
      </c>
      <c r="N27" s="153" t="str">
        <f t="shared" si="1"/>
        <v>NO</v>
      </c>
      <c r="O27" s="7"/>
      <c r="P27" s="1"/>
      <c r="Q27" s="1"/>
      <c r="R27" s="3"/>
      <c r="S27" s="3"/>
      <c r="T27" s="3"/>
      <c r="U27" s="3"/>
      <c r="V27" s="3"/>
      <c r="W27" s="33"/>
    </row>
    <row r="28" spans="1:23" ht="16.5" thickBot="1" x14ac:dyDescent="0.3">
      <c r="A28" s="28"/>
      <c r="B28" s="73" t="s">
        <v>14</v>
      </c>
      <c r="C28" s="165" t="str">
        <f>Datos!C17</f>
        <v xml:space="preserve"> </v>
      </c>
      <c r="D28" s="155" t="s">
        <v>55</v>
      </c>
      <c r="E28" s="157" t="s">
        <v>55</v>
      </c>
      <c r="F28" s="154" t="s">
        <v>55</v>
      </c>
      <c r="G28" s="155" t="s">
        <v>55</v>
      </c>
      <c r="H28" s="156" t="s">
        <v>55</v>
      </c>
      <c r="I28" s="154" t="s">
        <v>55</v>
      </c>
      <c r="J28" s="155" t="s">
        <v>55</v>
      </c>
      <c r="K28" s="157" t="s">
        <v>55</v>
      </c>
      <c r="L28" s="154" t="s">
        <v>55</v>
      </c>
      <c r="M28" s="155" t="s">
        <v>55</v>
      </c>
      <c r="N28" s="158" t="s">
        <v>55</v>
      </c>
      <c r="O28" s="13"/>
      <c r="P28" s="1"/>
      <c r="Q28" s="1"/>
      <c r="R28" s="3"/>
      <c r="S28" s="3"/>
      <c r="T28" s="3"/>
      <c r="U28" s="3"/>
      <c r="V28" s="3"/>
      <c r="W28" s="33"/>
    </row>
    <row r="29" spans="1:23" ht="15.75" x14ac:dyDescent="0.25">
      <c r="A29" s="28"/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"/>
      <c r="P29" s="1"/>
      <c r="Q29" s="1"/>
      <c r="R29" s="3"/>
      <c r="S29" s="3"/>
      <c r="T29" s="3"/>
      <c r="U29" s="3"/>
      <c r="V29" s="3"/>
      <c r="W29" s="33"/>
    </row>
    <row r="30" spans="1:23" ht="15.75" x14ac:dyDescent="0.25">
      <c r="A30" s="28"/>
      <c r="B30" s="1"/>
      <c r="C30" s="2"/>
      <c r="D30" s="2"/>
      <c r="E30" s="1"/>
      <c r="F30" s="1"/>
      <c r="G30" s="94" t="s">
        <v>8</v>
      </c>
      <c r="H30" s="94"/>
      <c r="I30" s="94"/>
      <c r="J30" s="93" t="s">
        <v>15</v>
      </c>
      <c r="K30" s="95"/>
      <c r="L30" s="95"/>
      <c r="M30" s="95"/>
      <c r="N30" s="95"/>
      <c r="O30" s="13"/>
      <c r="P30" s="1"/>
      <c r="Q30" s="1"/>
      <c r="R30" s="1"/>
      <c r="S30" s="1"/>
      <c r="T30" s="1"/>
      <c r="U30" s="1"/>
      <c r="V30" s="1"/>
      <c r="W30" s="28"/>
    </row>
    <row r="31" spans="1:23" ht="15.75" x14ac:dyDescent="0.25">
      <c r="A31" s="28"/>
      <c r="B31" s="1"/>
      <c r="C31" s="2"/>
      <c r="D31" s="2"/>
      <c r="E31" s="1"/>
      <c r="F31" s="1"/>
      <c r="G31" s="80" t="s">
        <v>9</v>
      </c>
      <c r="H31" s="80"/>
      <c r="I31" s="80"/>
      <c r="J31" s="81" t="s">
        <v>16</v>
      </c>
      <c r="K31" s="82"/>
      <c r="L31" s="82"/>
      <c r="M31" s="82"/>
      <c r="N31" s="82"/>
      <c r="O31" s="13"/>
      <c r="P31" s="1"/>
      <c r="Q31" s="1"/>
      <c r="R31" s="1"/>
      <c r="S31" s="1"/>
      <c r="T31" s="1"/>
      <c r="U31" s="1"/>
      <c r="V31" s="1"/>
      <c r="W31" s="28"/>
    </row>
    <row r="32" spans="1:23" ht="15.75" x14ac:dyDescent="0.25">
      <c r="A32" s="28"/>
      <c r="B32" s="1"/>
      <c r="C32" s="2"/>
      <c r="D32" s="2"/>
      <c r="E32" s="1"/>
      <c r="F32" s="1"/>
      <c r="G32" s="91" t="s">
        <v>10</v>
      </c>
      <c r="H32" s="91"/>
      <c r="I32" s="91"/>
      <c r="J32" s="92" t="s">
        <v>17</v>
      </c>
      <c r="K32" s="92"/>
      <c r="L32" s="92"/>
      <c r="M32" s="92"/>
      <c r="N32" s="93"/>
      <c r="O32" s="13"/>
      <c r="P32" s="1"/>
      <c r="Q32" s="1"/>
      <c r="R32" s="1"/>
      <c r="S32" s="1"/>
      <c r="T32" s="1"/>
      <c r="U32" s="1"/>
      <c r="V32" s="1"/>
      <c r="W32" s="28"/>
    </row>
    <row r="33" spans="1:23" x14ac:dyDescent="0.25">
      <c r="A33" s="28"/>
      <c r="B33" s="28"/>
      <c r="C33" s="32"/>
      <c r="D33" s="30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</row>
    <row r="34" spans="1:23" ht="28.5" x14ac:dyDescent="0.25">
      <c r="E34" s="14" t="s">
        <v>11</v>
      </c>
    </row>
  </sheetData>
  <sheetProtection algorithmName="SHA-512" hashValue="Uw7Bkx9Q5ShkQ/2RkzRSchML/CtVdxTr+RtLxeJ9Y9rBE/nn0a+9gQbc9apUT/pWkF9iPb/9DMzrW6Kq2PtrKQ==" saltValue="MDlQE5NNVkeBVivsz6Mq2A==" spinCount="100000" sheet="1" objects="1" scenarios="1"/>
  <mergeCells count="15">
    <mergeCell ref="G32:I32"/>
    <mergeCell ref="J32:N32"/>
    <mergeCell ref="G30:I30"/>
    <mergeCell ref="J30:N30"/>
    <mergeCell ref="C5:E5"/>
    <mergeCell ref="L9:N9"/>
    <mergeCell ref="E2:F2"/>
    <mergeCell ref="E3:F3"/>
    <mergeCell ref="G31:I31"/>
    <mergeCell ref="J31:N31"/>
    <mergeCell ref="A4:B4"/>
    <mergeCell ref="B9:B10"/>
    <mergeCell ref="C9:E9"/>
    <mergeCell ref="F9:H9"/>
    <mergeCell ref="I9:K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landscape" horizontalDpi="4294967294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06189-ECE0-4643-B44D-AF7AE773A2AA}">
  <dimension ref="A1:W34"/>
  <sheetViews>
    <sheetView zoomScaleNormal="100" workbookViewId="0">
      <selection activeCell="C26" sqref="C26:E28"/>
    </sheetView>
  </sheetViews>
  <sheetFormatPr baseColWidth="10" defaultRowHeight="15" x14ac:dyDescent="0.25"/>
  <cols>
    <col min="1" max="1" width="11.42578125" style="18"/>
    <col min="2" max="2" width="13.85546875" style="18" customWidth="1"/>
    <col min="3" max="4" width="11.42578125" style="68"/>
    <col min="5" max="17" width="11.42578125" style="18"/>
  </cols>
  <sheetData>
    <row r="1" spans="1:23" x14ac:dyDescent="0.25">
      <c r="A1" s="28"/>
      <c r="B1" s="28"/>
      <c r="C1" s="30"/>
      <c r="D1" s="30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15.75" x14ac:dyDescent="0.25">
      <c r="A2" s="38"/>
      <c r="B2" s="38"/>
      <c r="C2" s="102" t="s">
        <v>0</v>
      </c>
      <c r="D2" s="102"/>
      <c r="E2" s="99"/>
      <c r="F2" s="100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3" ht="15.75" x14ac:dyDescent="0.25">
      <c r="A3" s="38"/>
      <c r="B3" s="38"/>
      <c r="C3" s="102" t="s">
        <v>1</v>
      </c>
      <c r="D3" s="102"/>
      <c r="E3" s="99"/>
      <c r="F3" s="100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33"/>
      <c r="S3" s="33"/>
      <c r="T3" s="33"/>
      <c r="U3" s="33"/>
      <c r="V3" s="33"/>
      <c r="W3" s="33"/>
    </row>
    <row r="4" spans="1:23" ht="15.75" x14ac:dyDescent="0.25">
      <c r="A4" s="102"/>
      <c r="B4" s="102"/>
      <c r="C4" s="34"/>
      <c r="D4" s="34"/>
      <c r="E4" s="30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33"/>
      <c r="S4" s="33"/>
      <c r="T4" s="33"/>
      <c r="U4" s="33"/>
      <c r="V4" s="33"/>
      <c r="W4" s="33"/>
    </row>
    <row r="5" spans="1:23" ht="15.75" x14ac:dyDescent="0.25">
      <c r="A5" s="43"/>
      <c r="B5" s="43"/>
      <c r="C5" s="96" t="s">
        <v>2</v>
      </c>
      <c r="D5" s="96"/>
      <c r="E5" s="96"/>
      <c r="F5" s="30"/>
      <c r="G5" s="30"/>
      <c r="H5" s="28"/>
      <c r="I5" s="28"/>
      <c r="J5" s="28"/>
      <c r="K5" s="28"/>
      <c r="L5" s="28"/>
      <c r="M5" s="28"/>
      <c r="N5" s="28"/>
      <c r="O5" s="28"/>
      <c r="P5" s="28"/>
      <c r="Q5" s="28"/>
      <c r="R5" s="33"/>
      <c r="S5" s="33"/>
      <c r="T5" s="33"/>
      <c r="U5" s="33"/>
      <c r="V5" s="33"/>
      <c r="W5" s="33"/>
    </row>
    <row r="6" spans="1:23" ht="15.75" x14ac:dyDescent="0.25">
      <c r="A6" s="43"/>
      <c r="B6" s="43"/>
      <c r="C6" s="55" t="s">
        <v>3</v>
      </c>
      <c r="D6" s="56" t="s">
        <v>4</v>
      </c>
      <c r="E6" s="57" t="s">
        <v>5</v>
      </c>
      <c r="F6" s="30"/>
      <c r="G6" s="30"/>
      <c r="H6" s="28"/>
      <c r="I6" s="28"/>
      <c r="J6" s="28"/>
      <c r="K6" s="28"/>
      <c r="L6" s="28"/>
      <c r="M6" s="28"/>
      <c r="N6" s="28"/>
      <c r="O6" s="28"/>
      <c r="P6" s="28"/>
      <c r="Q6" s="28"/>
      <c r="R6" s="33"/>
      <c r="S6" s="33"/>
      <c r="T6" s="33"/>
      <c r="U6" s="33"/>
      <c r="V6" s="33"/>
      <c r="W6" s="33"/>
    </row>
    <row r="7" spans="1:23" ht="15.75" x14ac:dyDescent="0.25">
      <c r="A7" s="43"/>
      <c r="B7" s="43"/>
      <c r="C7" s="5"/>
      <c r="D7" s="5"/>
      <c r="E7" s="5"/>
      <c r="F7" s="30"/>
      <c r="G7" s="30"/>
      <c r="H7" s="28"/>
      <c r="I7" s="28"/>
      <c r="J7" s="28"/>
      <c r="K7" s="28"/>
      <c r="L7" s="28"/>
      <c r="M7" s="28"/>
      <c r="N7" s="28"/>
      <c r="O7" s="28"/>
      <c r="P7" s="28"/>
      <c r="Q7" s="28"/>
      <c r="R7" s="33"/>
      <c r="S7" s="33"/>
      <c r="T7" s="33"/>
      <c r="U7" s="33"/>
      <c r="V7" s="33"/>
      <c r="W7" s="33"/>
    </row>
    <row r="8" spans="1:23" ht="15.75" thickBot="1" x14ac:dyDescent="0.3">
      <c r="A8" s="28"/>
      <c r="B8" s="28"/>
      <c r="C8" s="30"/>
      <c r="D8" s="30"/>
      <c r="E8" s="30"/>
      <c r="F8" s="30"/>
      <c r="G8" s="30"/>
      <c r="H8" s="28"/>
      <c r="I8" s="28"/>
      <c r="J8" s="28"/>
      <c r="K8" s="28"/>
      <c r="L8" s="28"/>
      <c r="M8" s="28"/>
      <c r="N8" s="28"/>
      <c r="O8" s="28"/>
      <c r="P8" s="28"/>
      <c r="Q8" s="28"/>
      <c r="R8" s="33"/>
      <c r="S8" s="33"/>
      <c r="T8" s="33"/>
      <c r="U8" s="33"/>
      <c r="V8" s="33"/>
      <c r="W8" s="33"/>
    </row>
    <row r="9" spans="1:23" ht="37.5" customHeight="1" thickTop="1" thickBot="1" x14ac:dyDescent="0.3">
      <c r="A9" s="28"/>
      <c r="B9" s="84" t="s">
        <v>6</v>
      </c>
      <c r="C9" s="85" t="s">
        <v>7</v>
      </c>
      <c r="D9" s="85"/>
      <c r="E9" s="86"/>
      <c r="F9" s="87" t="s">
        <v>8</v>
      </c>
      <c r="G9" s="88"/>
      <c r="H9" s="88"/>
      <c r="I9" s="89" t="s">
        <v>9</v>
      </c>
      <c r="J9" s="90"/>
      <c r="K9" s="90"/>
      <c r="L9" s="97" t="s">
        <v>10</v>
      </c>
      <c r="M9" s="98"/>
      <c r="N9" s="98"/>
      <c r="O9" s="7"/>
      <c r="P9" s="28"/>
      <c r="Q9" s="28"/>
      <c r="R9" s="28"/>
      <c r="S9" s="28"/>
      <c r="T9" s="28"/>
      <c r="U9" s="28"/>
      <c r="V9" s="28"/>
      <c r="W9" s="28"/>
    </row>
    <row r="10" spans="1:23" ht="28.5" x14ac:dyDescent="0.25">
      <c r="A10" s="28"/>
      <c r="B10" s="84"/>
      <c r="C10" s="55" t="s">
        <v>3</v>
      </c>
      <c r="D10" s="56" t="s">
        <v>4</v>
      </c>
      <c r="E10" s="58" t="s">
        <v>5</v>
      </c>
      <c r="F10" s="59" t="s">
        <v>3</v>
      </c>
      <c r="G10" s="56" t="s">
        <v>4</v>
      </c>
      <c r="H10" s="57" t="s">
        <v>5</v>
      </c>
      <c r="I10" s="55" t="s">
        <v>3</v>
      </c>
      <c r="J10" s="56" t="s">
        <v>4</v>
      </c>
      <c r="K10" s="57" t="s">
        <v>5</v>
      </c>
      <c r="L10" s="60" t="s">
        <v>3</v>
      </c>
      <c r="M10" s="61" t="s">
        <v>4</v>
      </c>
      <c r="N10" s="62" t="s">
        <v>5</v>
      </c>
      <c r="O10" s="7"/>
      <c r="P10" s="35"/>
      <c r="Q10" s="35"/>
      <c r="R10" s="28"/>
      <c r="S10" s="28"/>
      <c r="T10" s="28"/>
      <c r="U10" s="28"/>
      <c r="V10" s="28"/>
      <c r="W10" s="28"/>
    </row>
    <row r="11" spans="1:23" x14ac:dyDescent="0.25">
      <c r="A11" s="28"/>
      <c r="B11" s="63">
        <v>1</v>
      </c>
      <c r="C11" s="24"/>
      <c r="D11" s="25"/>
      <c r="E11" s="15"/>
      <c r="F11" s="166">
        <f>C11</f>
        <v>0</v>
      </c>
      <c r="G11" s="167">
        <f>D11</f>
        <v>0</v>
      </c>
      <c r="H11" s="168">
        <f>E11</f>
        <v>0</v>
      </c>
      <c r="I11" s="169"/>
      <c r="J11" s="169"/>
      <c r="K11" s="170"/>
      <c r="L11" s="169"/>
      <c r="M11" s="169"/>
      <c r="N11" s="171"/>
      <c r="O11" s="7"/>
      <c r="P11" s="28"/>
      <c r="Q11" s="28"/>
      <c r="R11" s="33"/>
      <c r="S11" s="33"/>
      <c r="T11" s="33"/>
      <c r="U11" s="33"/>
      <c r="V11" s="33"/>
      <c r="W11" s="33"/>
    </row>
    <row r="12" spans="1:23" ht="16.5" customHeight="1" x14ac:dyDescent="0.25">
      <c r="A12" s="28"/>
      <c r="B12" s="63">
        <v>2</v>
      </c>
      <c r="C12" s="24"/>
      <c r="D12" s="25"/>
      <c r="E12" s="15"/>
      <c r="F12" s="172"/>
      <c r="G12" s="170"/>
      <c r="H12" s="169"/>
      <c r="I12" s="169"/>
      <c r="J12" s="169"/>
      <c r="K12" s="170"/>
      <c r="L12" s="173">
        <f>C12</f>
        <v>0</v>
      </c>
      <c r="M12" s="174">
        <f>D12</f>
        <v>0</v>
      </c>
      <c r="N12" s="175">
        <f>E12</f>
        <v>0</v>
      </c>
      <c r="O12" s="7"/>
      <c r="Q12" s="28"/>
      <c r="R12" s="33"/>
      <c r="S12" s="33"/>
      <c r="T12" s="33"/>
      <c r="U12" s="33"/>
      <c r="V12" s="33"/>
      <c r="W12" s="33"/>
    </row>
    <row r="13" spans="1:23" x14ac:dyDescent="0.25">
      <c r="A13" s="28"/>
      <c r="B13" s="63">
        <v>3</v>
      </c>
      <c r="C13" s="24"/>
      <c r="D13" s="25"/>
      <c r="E13" s="15"/>
      <c r="F13" s="166">
        <f>C13</f>
        <v>0</v>
      </c>
      <c r="G13" s="167">
        <f>D13</f>
        <v>0</v>
      </c>
      <c r="H13" s="168">
        <f>E13</f>
        <v>0</v>
      </c>
      <c r="I13" s="169"/>
      <c r="J13" s="169"/>
      <c r="K13" s="170"/>
      <c r="L13" s="169"/>
      <c r="M13" s="169"/>
      <c r="N13" s="171"/>
      <c r="O13" s="7"/>
      <c r="P13" s="28"/>
      <c r="Q13" s="28"/>
      <c r="R13" s="33"/>
      <c r="S13" s="33"/>
      <c r="T13" s="33"/>
      <c r="U13" s="33"/>
      <c r="V13" s="33"/>
      <c r="W13" s="33"/>
    </row>
    <row r="14" spans="1:23" x14ac:dyDescent="0.25">
      <c r="A14" s="28"/>
      <c r="B14" s="63">
        <v>4</v>
      </c>
      <c r="C14" s="24"/>
      <c r="D14" s="25"/>
      <c r="E14" s="15"/>
      <c r="F14" s="172"/>
      <c r="G14" s="170"/>
      <c r="H14" s="170"/>
      <c r="I14" s="170"/>
      <c r="J14" s="170"/>
      <c r="K14" s="170"/>
      <c r="L14" s="173">
        <f>C14</f>
        <v>0</v>
      </c>
      <c r="M14" s="174">
        <f>D14</f>
        <v>0</v>
      </c>
      <c r="N14" s="175">
        <f>E14</f>
        <v>0</v>
      </c>
      <c r="O14" s="7"/>
      <c r="P14" s="28"/>
      <c r="Q14" s="28"/>
      <c r="R14" s="33"/>
      <c r="S14" s="33"/>
      <c r="T14" s="33"/>
      <c r="U14" s="33"/>
      <c r="V14" s="33"/>
      <c r="W14" s="33"/>
    </row>
    <row r="15" spans="1:23" x14ac:dyDescent="0.25">
      <c r="A15" s="28"/>
      <c r="B15" s="63">
        <v>5</v>
      </c>
      <c r="C15" s="24"/>
      <c r="D15" s="25"/>
      <c r="E15" s="15"/>
      <c r="F15" s="172"/>
      <c r="G15" s="170"/>
      <c r="H15" s="170"/>
      <c r="I15" s="176">
        <f>C15</f>
        <v>0</v>
      </c>
      <c r="J15" s="167">
        <f>D15</f>
        <v>0</v>
      </c>
      <c r="K15" s="177">
        <f>E15</f>
        <v>0</v>
      </c>
      <c r="L15" s="179"/>
      <c r="M15" s="178"/>
      <c r="N15" s="178"/>
      <c r="O15" s="7"/>
      <c r="P15" s="28"/>
      <c r="Q15" s="28"/>
      <c r="R15" s="33"/>
      <c r="S15" s="33"/>
      <c r="T15" s="33"/>
      <c r="U15" s="33"/>
      <c r="V15" s="33"/>
      <c r="W15" s="33"/>
    </row>
    <row r="16" spans="1:23" x14ac:dyDescent="0.25">
      <c r="A16" s="28"/>
      <c r="B16" s="63">
        <v>6</v>
      </c>
      <c r="C16" s="24"/>
      <c r="D16" s="25"/>
      <c r="E16" s="15"/>
      <c r="F16" s="166">
        <f>C16</f>
        <v>0</v>
      </c>
      <c r="G16" s="167">
        <f>D16</f>
        <v>0</v>
      </c>
      <c r="H16" s="168">
        <f>E16</f>
        <v>0</v>
      </c>
      <c r="I16" s="169"/>
      <c r="J16" s="169"/>
      <c r="K16" s="170"/>
      <c r="L16" s="178"/>
      <c r="M16" s="178"/>
      <c r="N16" s="178"/>
      <c r="O16" s="7"/>
      <c r="P16" s="28"/>
      <c r="Q16" s="28"/>
      <c r="R16" s="33"/>
      <c r="S16" s="33"/>
      <c r="T16" s="33"/>
      <c r="U16" s="33"/>
      <c r="V16" s="33"/>
      <c r="W16" s="33"/>
    </row>
    <row r="17" spans="1:23" x14ac:dyDescent="0.25">
      <c r="A17" s="28"/>
      <c r="B17" s="63">
        <v>7</v>
      </c>
      <c r="C17" s="24"/>
      <c r="D17" s="25"/>
      <c r="E17" s="15"/>
      <c r="F17" s="172"/>
      <c r="G17" s="170"/>
      <c r="H17" s="170"/>
      <c r="I17" s="176">
        <f>C17</f>
        <v>0</v>
      </c>
      <c r="J17" s="167">
        <f>D17</f>
        <v>0</v>
      </c>
      <c r="K17" s="177">
        <f>E17</f>
        <v>0</v>
      </c>
      <c r="L17" s="178"/>
      <c r="M17" s="178"/>
      <c r="N17" s="178"/>
      <c r="O17" s="7"/>
      <c r="P17" s="28"/>
      <c r="Q17" s="28"/>
      <c r="R17" s="33"/>
      <c r="S17" s="33"/>
      <c r="T17" s="33"/>
      <c r="U17" s="33"/>
      <c r="V17" s="33"/>
      <c r="W17" s="33"/>
    </row>
    <row r="18" spans="1:23" x14ac:dyDescent="0.25">
      <c r="A18" s="28"/>
      <c r="B18" s="63">
        <v>8</v>
      </c>
      <c r="C18" s="24"/>
      <c r="D18" s="25"/>
      <c r="E18" s="15"/>
      <c r="F18" s="172"/>
      <c r="G18" s="170"/>
      <c r="H18" s="170"/>
      <c r="I18" s="170"/>
      <c r="J18" s="170"/>
      <c r="K18" s="170"/>
      <c r="L18" s="179">
        <f>C18</f>
        <v>0</v>
      </c>
      <c r="M18" s="180">
        <f>D18</f>
        <v>0</v>
      </c>
      <c r="N18" s="181">
        <f>E18</f>
        <v>0</v>
      </c>
      <c r="O18" s="7"/>
      <c r="P18" s="28"/>
      <c r="Q18" s="28"/>
      <c r="R18" s="33"/>
      <c r="S18" s="33"/>
      <c r="T18" s="33"/>
      <c r="U18" s="33"/>
      <c r="V18" s="33"/>
      <c r="W18" s="33"/>
    </row>
    <row r="19" spans="1:23" x14ac:dyDescent="0.25">
      <c r="A19" s="28"/>
      <c r="B19" s="63">
        <v>9</v>
      </c>
      <c r="C19" s="24"/>
      <c r="D19" s="25"/>
      <c r="E19" s="15"/>
      <c r="F19" s="172"/>
      <c r="G19" s="170"/>
      <c r="H19" s="170"/>
      <c r="I19" s="176">
        <f>C19</f>
        <v>0</v>
      </c>
      <c r="J19" s="167">
        <f>D19</f>
        <v>0</v>
      </c>
      <c r="K19" s="177">
        <f>E19</f>
        <v>0</v>
      </c>
      <c r="L19" s="178"/>
      <c r="M19" s="178"/>
      <c r="N19" s="178"/>
      <c r="O19" s="7"/>
      <c r="P19" s="28"/>
      <c r="Q19" s="28"/>
      <c r="R19" s="33"/>
      <c r="S19" s="33"/>
      <c r="T19" s="33"/>
      <c r="U19" s="33"/>
      <c r="V19" s="33"/>
      <c r="W19" s="33"/>
    </row>
    <row r="20" spans="1:23" x14ac:dyDescent="0.25">
      <c r="A20" s="28"/>
      <c r="B20" s="63">
        <v>10</v>
      </c>
      <c r="C20" s="24"/>
      <c r="D20" s="25"/>
      <c r="E20" s="15"/>
      <c r="F20" s="166">
        <f>C20</f>
        <v>0</v>
      </c>
      <c r="G20" s="167">
        <f>D20</f>
        <v>0</v>
      </c>
      <c r="H20" s="168">
        <f>E20</f>
        <v>0</v>
      </c>
      <c r="I20" s="170"/>
      <c r="J20" s="170"/>
      <c r="K20" s="170"/>
      <c r="L20" s="178"/>
      <c r="M20" s="178"/>
      <c r="N20" s="178"/>
      <c r="O20" s="7"/>
      <c r="P20" s="28"/>
      <c r="Q20" s="28"/>
      <c r="R20" s="33"/>
      <c r="S20" s="33"/>
      <c r="T20" s="33"/>
      <c r="U20" s="33"/>
      <c r="V20" s="33"/>
      <c r="W20" s="33"/>
    </row>
    <row r="21" spans="1:23" x14ac:dyDescent="0.25">
      <c r="A21" s="28"/>
      <c r="B21" s="63">
        <v>11</v>
      </c>
      <c r="C21" s="24"/>
      <c r="D21" s="25"/>
      <c r="E21" s="15"/>
      <c r="F21" s="172"/>
      <c r="G21" s="170"/>
      <c r="H21" s="170"/>
      <c r="I21" s="176">
        <f>C21</f>
        <v>0</v>
      </c>
      <c r="J21" s="167">
        <f>D21</f>
        <v>0</v>
      </c>
      <c r="K21" s="177">
        <f>E21</f>
        <v>0</v>
      </c>
      <c r="L21" s="178"/>
      <c r="M21" s="178"/>
      <c r="N21" s="178"/>
      <c r="O21" s="7"/>
      <c r="P21" s="28"/>
      <c r="Q21" s="28"/>
      <c r="R21" s="33"/>
      <c r="S21" s="33"/>
      <c r="T21" s="33"/>
      <c r="U21" s="33"/>
      <c r="V21" s="33"/>
      <c r="W21" s="33"/>
    </row>
    <row r="22" spans="1:23" x14ac:dyDescent="0.25">
      <c r="A22" s="28"/>
      <c r="B22" s="63">
        <v>12</v>
      </c>
      <c r="C22" s="24"/>
      <c r="D22" s="25"/>
      <c r="E22" s="15"/>
      <c r="F22" s="172"/>
      <c r="G22" s="170"/>
      <c r="H22" s="170"/>
      <c r="I22" s="170"/>
      <c r="J22" s="170"/>
      <c r="K22" s="170"/>
      <c r="L22" s="179">
        <f t="shared" ref="L22:N23" si="0">C22</f>
        <v>0</v>
      </c>
      <c r="M22" s="180">
        <f t="shared" si="0"/>
        <v>0</v>
      </c>
      <c r="N22" s="181">
        <f t="shared" si="0"/>
        <v>0</v>
      </c>
      <c r="O22" s="7"/>
      <c r="P22" s="28"/>
      <c r="Q22" s="28"/>
      <c r="R22" s="33"/>
      <c r="S22" s="33"/>
      <c r="T22" s="33"/>
      <c r="U22" s="33"/>
      <c r="V22" s="33"/>
      <c r="W22" s="33"/>
    </row>
    <row r="23" spans="1:23" x14ac:dyDescent="0.25">
      <c r="A23" s="28"/>
      <c r="B23" s="63">
        <v>13</v>
      </c>
      <c r="C23" s="24"/>
      <c r="D23" s="25"/>
      <c r="E23" s="15"/>
      <c r="F23" s="172"/>
      <c r="G23" s="170"/>
      <c r="H23" s="170"/>
      <c r="I23" s="170"/>
      <c r="J23" s="170"/>
      <c r="K23" s="170"/>
      <c r="L23" s="179">
        <f t="shared" si="0"/>
        <v>0</v>
      </c>
      <c r="M23" s="180">
        <f t="shared" si="0"/>
        <v>0</v>
      </c>
      <c r="N23" s="181">
        <f t="shared" si="0"/>
        <v>0</v>
      </c>
      <c r="O23" s="7"/>
      <c r="P23" s="28"/>
      <c r="Q23" s="28"/>
      <c r="R23" s="33"/>
      <c r="S23" s="33"/>
      <c r="T23" s="33"/>
      <c r="U23" s="33"/>
      <c r="V23" s="33"/>
      <c r="W23" s="33"/>
    </row>
    <row r="24" spans="1:23" x14ac:dyDescent="0.25">
      <c r="A24" s="28"/>
      <c r="B24" s="63">
        <v>14</v>
      </c>
      <c r="C24" s="24"/>
      <c r="D24" s="25"/>
      <c r="E24" s="15"/>
      <c r="F24" s="172"/>
      <c r="G24" s="170"/>
      <c r="H24" s="170"/>
      <c r="I24" s="176">
        <f>C24</f>
        <v>0</v>
      </c>
      <c r="J24" s="167">
        <f>D24</f>
        <v>0</v>
      </c>
      <c r="K24" s="177">
        <f>E24</f>
        <v>0</v>
      </c>
      <c r="L24" s="178"/>
      <c r="M24" s="178"/>
      <c r="N24" s="178"/>
      <c r="O24" s="7"/>
      <c r="P24" s="28"/>
      <c r="Q24" s="28"/>
      <c r="R24" s="33"/>
      <c r="S24" s="33"/>
      <c r="T24" s="33"/>
      <c r="U24" s="33"/>
      <c r="V24" s="33"/>
      <c r="W24" s="33"/>
    </row>
    <row r="25" spans="1:23" ht="15.75" thickBot="1" x14ac:dyDescent="0.3">
      <c r="A25" s="28"/>
      <c r="B25" s="64">
        <v>15</v>
      </c>
      <c r="C25" s="26"/>
      <c r="D25" s="27"/>
      <c r="E25" s="16"/>
      <c r="F25" s="182">
        <f>C25</f>
        <v>0</v>
      </c>
      <c r="G25" s="183">
        <f>D25</f>
        <v>0</v>
      </c>
      <c r="H25" s="184">
        <f>E25</f>
        <v>0</v>
      </c>
      <c r="I25" s="185"/>
      <c r="J25" s="185"/>
      <c r="K25" s="185"/>
      <c r="L25" s="186"/>
      <c r="M25" s="186"/>
      <c r="N25" s="186"/>
      <c r="O25" s="7"/>
      <c r="P25" s="28"/>
      <c r="Q25" s="28"/>
      <c r="R25" s="33"/>
      <c r="S25" s="33"/>
      <c r="T25" s="33"/>
      <c r="U25" s="33"/>
      <c r="V25" s="33"/>
      <c r="W25" s="33"/>
    </row>
    <row r="26" spans="1:23" ht="17.25" thickTop="1" thickBot="1" x14ac:dyDescent="0.3">
      <c r="A26" s="28"/>
      <c r="B26" s="74" t="s">
        <v>12</v>
      </c>
      <c r="C26" s="159">
        <f>SUM(60+ (C11+C13+C16+C20+C25)- (C12+C14+C15+C17+C18+C19+C21+C22+C23+C24))</f>
        <v>60</v>
      </c>
      <c r="D26" s="160">
        <f>SUM(60+ (D11+D13+D16+D20+D25)- (D12+D14+D15+D17+D18+D19+D21+D22+D23+D24))</f>
        <v>60</v>
      </c>
      <c r="E26" s="161">
        <f>SUM(60+ (E11+E13+E16+E20+E25)- (E12+E14+E15+E17+E18+E19+E21+E22+E23+E24))</f>
        <v>60</v>
      </c>
      <c r="F26" s="146">
        <f>SUM(F11:F25)</f>
        <v>0</v>
      </c>
      <c r="G26" s="147">
        <f>SUM(G11:G25)</f>
        <v>0</v>
      </c>
      <c r="H26" s="148">
        <f>SUM(H11:H25)</f>
        <v>0</v>
      </c>
      <c r="I26" s="146">
        <f>30-SUM(I15+I17+I19+I21+I24)</f>
        <v>30</v>
      </c>
      <c r="J26" s="149">
        <f>30-SUM(J15+J17+J19+J21+J24)</f>
        <v>30</v>
      </c>
      <c r="K26" s="148">
        <f>30-SUM(K15+K17+K19+K21+K24)</f>
        <v>30</v>
      </c>
      <c r="L26" s="146">
        <f>30-SUM(L12+L14+L18+L22+L23)</f>
        <v>30</v>
      </c>
      <c r="M26" s="149">
        <f>30-SUM(M12+M14+M18+M22+M23)</f>
        <v>30</v>
      </c>
      <c r="N26" s="150">
        <f>30-SUM(N12+N14+N18+N22+N23)</f>
        <v>30</v>
      </c>
      <c r="O26" s="7"/>
      <c r="P26" s="28"/>
      <c r="Q26" s="28"/>
      <c r="R26" s="33"/>
      <c r="S26" s="33"/>
      <c r="T26" s="33"/>
      <c r="U26" s="33"/>
      <c r="V26" s="33"/>
      <c r="W26" s="33"/>
    </row>
    <row r="27" spans="1:23" ht="20.25" customHeight="1" thickBot="1" x14ac:dyDescent="0.3">
      <c r="A27" s="28"/>
      <c r="B27" s="66" t="s">
        <v>13</v>
      </c>
      <c r="C27" s="162" t="str">
        <f>IF(COUNTA(C11:C25)=0,"NO",C26/15)</f>
        <v>NO</v>
      </c>
      <c r="D27" s="163" t="str">
        <f>IF(COUNTA(D11:D25)=0,"NO",D26/15)</f>
        <v>NO</v>
      </c>
      <c r="E27" s="164" t="str">
        <f>IF(COUNTA(E11:E25)=0,"NO",E26/15)</f>
        <v>NO</v>
      </c>
      <c r="F27" s="151" t="str">
        <f>IF(F26/5=0,"NO",F26/5)</f>
        <v>NO</v>
      </c>
      <c r="G27" s="152" t="str">
        <f>IF(G26/5=0,"NO",G26/5)</f>
        <v>NO</v>
      </c>
      <c r="H27" s="153" t="str">
        <f>IF(H26/5=0,"NO",H26/5)</f>
        <v>NO</v>
      </c>
      <c r="I27" s="151" t="str">
        <f t="shared" ref="I27:N27" si="1">IF(I26/5&gt;=6,"NO",I26/5)</f>
        <v>NO</v>
      </c>
      <c r="J27" s="152" t="str">
        <f t="shared" si="1"/>
        <v>NO</v>
      </c>
      <c r="K27" s="153" t="str">
        <f t="shared" si="1"/>
        <v>NO</v>
      </c>
      <c r="L27" s="151" t="str">
        <f t="shared" si="1"/>
        <v>NO</v>
      </c>
      <c r="M27" s="152" t="str">
        <f t="shared" si="1"/>
        <v>NO</v>
      </c>
      <c r="N27" s="153" t="str">
        <f t="shared" si="1"/>
        <v>NO</v>
      </c>
      <c r="O27" s="7"/>
      <c r="P27" s="28"/>
      <c r="Q27" s="28"/>
      <c r="R27" s="33"/>
      <c r="S27" s="33"/>
      <c r="T27" s="33"/>
      <c r="U27" s="33"/>
      <c r="V27" s="33"/>
      <c r="W27" s="33"/>
    </row>
    <row r="28" spans="1:23" ht="16.5" thickBot="1" x14ac:dyDescent="0.3">
      <c r="A28" s="28"/>
      <c r="B28" s="67" t="s">
        <v>14</v>
      </c>
      <c r="C28" s="165" t="s">
        <v>55</v>
      </c>
      <c r="D28" s="155" t="s">
        <v>55</v>
      </c>
      <c r="E28" s="157" t="s">
        <v>55</v>
      </c>
      <c r="F28" s="154" t="s">
        <v>55</v>
      </c>
      <c r="G28" s="155" t="s">
        <v>55</v>
      </c>
      <c r="H28" s="156" t="s">
        <v>55</v>
      </c>
      <c r="I28" s="154" t="s">
        <v>55</v>
      </c>
      <c r="J28" s="155" t="s">
        <v>55</v>
      </c>
      <c r="K28" s="157" t="s">
        <v>55</v>
      </c>
      <c r="L28" s="154" t="s">
        <v>55</v>
      </c>
      <c r="M28" s="155" t="s">
        <v>55</v>
      </c>
      <c r="N28" s="158" t="s">
        <v>55</v>
      </c>
      <c r="O28" s="13"/>
      <c r="P28" s="28"/>
      <c r="Q28" s="28"/>
      <c r="R28" s="33"/>
      <c r="S28" s="33"/>
      <c r="T28" s="33"/>
      <c r="U28" s="33"/>
      <c r="V28" s="33"/>
      <c r="W28" s="33"/>
    </row>
    <row r="29" spans="1:23" ht="15.75" x14ac:dyDescent="0.25">
      <c r="A29" s="28"/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28"/>
      <c r="P29" s="28"/>
      <c r="Q29" s="28"/>
      <c r="R29" s="28"/>
      <c r="S29" s="28"/>
      <c r="T29" s="28"/>
      <c r="U29" s="28"/>
      <c r="V29" s="28"/>
      <c r="W29" s="28"/>
    </row>
    <row r="30" spans="1:23" ht="15.75" x14ac:dyDescent="0.25">
      <c r="A30" s="28"/>
      <c r="B30" s="28"/>
      <c r="C30" s="30"/>
      <c r="D30" s="30"/>
      <c r="E30" s="28"/>
      <c r="F30" s="28"/>
      <c r="G30" s="94" t="s">
        <v>8</v>
      </c>
      <c r="H30" s="94"/>
      <c r="I30" s="94"/>
      <c r="J30" s="106" t="s">
        <v>15</v>
      </c>
      <c r="K30" s="107"/>
      <c r="L30" s="107"/>
      <c r="M30" s="107"/>
      <c r="N30" s="107"/>
      <c r="O30" s="13"/>
      <c r="P30" s="28"/>
      <c r="Q30" s="28"/>
      <c r="R30" s="28"/>
      <c r="S30" s="28"/>
      <c r="T30" s="28"/>
      <c r="U30" s="28"/>
      <c r="V30" s="28"/>
      <c r="W30" s="28"/>
    </row>
    <row r="31" spans="1:23" ht="15.75" x14ac:dyDescent="0.25">
      <c r="A31" s="28"/>
      <c r="B31" s="28"/>
      <c r="C31" s="30"/>
      <c r="D31" s="30"/>
      <c r="E31" s="28"/>
      <c r="F31" s="28"/>
      <c r="G31" s="80" t="s">
        <v>9</v>
      </c>
      <c r="H31" s="80"/>
      <c r="I31" s="80"/>
      <c r="J31" s="103" t="s">
        <v>16</v>
      </c>
      <c r="K31" s="104"/>
      <c r="L31" s="104"/>
      <c r="M31" s="104"/>
      <c r="N31" s="104"/>
      <c r="O31" s="13"/>
      <c r="P31" s="28"/>
      <c r="Q31" s="28"/>
      <c r="R31" s="28"/>
      <c r="S31" s="28"/>
      <c r="T31" s="28"/>
      <c r="U31" s="28"/>
      <c r="V31" s="28"/>
      <c r="W31" s="28"/>
    </row>
    <row r="32" spans="1:23" ht="15.75" x14ac:dyDescent="0.25">
      <c r="A32" s="28"/>
      <c r="B32" s="28"/>
      <c r="C32" s="30"/>
      <c r="D32" s="30"/>
      <c r="E32" s="28"/>
      <c r="F32" s="28"/>
      <c r="G32" s="91" t="s">
        <v>10</v>
      </c>
      <c r="H32" s="91"/>
      <c r="I32" s="91"/>
      <c r="J32" s="105" t="s">
        <v>17</v>
      </c>
      <c r="K32" s="105"/>
      <c r="L32" s="105"/>
      <c r="M32" s="105"/>
      <c r="N32" s="106"/>
      <c r="O32" s="13"/>
      <c r="P32" s="28"/>
      <c r="Q32" s="28"/>
      <c r="R32" s="28"/>
      <c r="S32" s="28"/>
      <c r="T32" s="28"/>
      <c r="U32" s="28"/>
      <c r="V32" s="28"/>
      <c r="W32" s="28"/>
    </row>
    <row r="33" spans="1:23" x14ac:dyDescent="0.25">
      <c r="A33" s="28"/>
      <c r="B33" s="28"/>
      <c r="C33" s="30"/>
      <c r="D33" s="30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</row>
    <row r="34" spans="1:23" ht="28.5" x14ac:dyDescent="0.25">
      <c r="E34" s="35" t="s">
        <v>11</v>
      </c>
    </row>
  </sheetData>
  <sheetProtection algorithmName="SHA-512" hashValue="hlEj2Ybklej9uKjuuDoc7N4Yi4yN9tXsEbZ821HYQhc8bh2zcJpSyCJorB64MgTlPnWq/U9tIfheu1Qpb8j0Ng==" saltValue="23/PBVnbZvylZNNoF1Q1kw==" spinCount="100000" sheet="1" objects="1" scenarios="1"/>
  <mergeCells count="17">
    <mergeCell ref="G31:I31"/>
    <mergeCell ref="J31:N31"/>
    <mergeCell ref="G32:I32"/>
    <mergeCell ref="J32:N32"/>
    <mergeCell ref="B9:B10"/>
    <mergeCell ref="C9:E9"/>
    <mergeCell ref="F9:H9"/>
    <mergeCell ref="I9:K9"/>
    <mergeCell ref="L9:N9"/>
    <mergeCell ref="G30:I30"/>
    <mergeCell ref="J30:N30"/>
    <mergeCell ref="C5:E5"/>
    <mergeCell ref="C2:D2"/>
    <mergeCell ref="C3:D3"/>
    <mergeCell ref="A4:B4"/>
    <mergeCell ref="E2:F2"/>
    <mergeCell ref="E3:F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2" orientation="landscape" horizontalDpi="4294967294" verticalDpi="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DFE14-8D33-4214-A39D-4B26D2D2FD00}">
  <dimension ref="A1:W34"/>
  <sheetViews>
    <sheetView topLeftCell="A4" zoomScaleNormal="100" workbookViewId="0">
      <selection activeCell="D34" sqref="D34"/>
    </sheetView>
  </sheetViews>
  <sheetFormatPr baseColWidth="10" defaultRowHeight="15" x14ac:dyDescent="0.25"/>
  <cols>
    <col min="1" max="1" width="11.42578125" style="18"/>
    <col min="2" max="2" width="15.28515625" style="18" customWidth="1"/>
    <col min="3" max="4" width="11.42578125" style="68"/>
    <col min="5" max="17" width="11.42578125" style="18"/>
  </cols>
  <sheetData>
    <row r="1" spans="1:23" x14ac:dyDescent="0.25">
      <c r="A1" s="28"/>
      <c r="B1" s="28"/>
      <c r="C1" s="30"/>
      <c r="D1" s="30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15.75" x14ac:dyDescent="0.25">
      <c r="A2" s="38"/>
      <c r="B2" s="38"/>
      <c r="C2" s="102" t="s">
        <v>0</v>
      </c>
      <c r="D2" s="102"/>
      <c r="E2" s="99"/>
      <c r="F2" s="100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33"/>
      <c r="S2" s="33"/>
      <c r="T2" s="33"/>
      <c r="U2" s="33"/>
      <c r="V2" s="33"/>
      <c r="W2" s="33"/>
    </row>
    <row r="3" spans="1:23" ht="15.75" x14ac:dyDescent="0.25">
      <c r="A3" s="38"/>
      <c r="B3" s="38"/>
      <c r="C3" s="102" t="s">
        <v>1</v>
      </c>
      <c r="D3" s="102"/>
      <c r="E3" s="99"/>
      <c r="F3" s="100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33"/>
      <c r="S3" s="33"/>
      <c r="T3" s="33"/>
      <c r="U3" s="33"/>
      <c r="V3" s="33"/>
      <c r="W3" s="33"/>
    </row>
    <row r="4" spans="1:23" ht="15.75" x14ac:dyDescent="0.25">
      <c r="A4" s="102"/>
      <c r="B4" s="102"/>
      <c r="C4" s="34"/>
      <c r="D4" s="34"/>
      <c r="E4" s="30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33"/>
      <c r="S4" s="33"/>
      <c r="T4" s="33"/>
      <c r="U4" s="33"/>
      <c r="V4" s="33"/>
      <c r="W4" s="33"/>
    </row>
    <row r="5" spans="1:23" ht="15.75" x14ac:dyDescent="0.25">
      <c r="A5" s="43"/>
      <c r="B5" s="43"/>
      <c r="C5" s="96" t="s">
        <v>2</v>
      </c>
      <c r="D5" s="96"/>
      <c r="E5" s="96"/>
      <c r="F5" s="30"/>
      <c r="G5" s="30"/>
      <c r="H5" s="28"/>
      <c r="I5" s="28"/>
      <c r="J5" s="28"/>
      <c r="K5" s="28"/>
      <c r="L5" s="28"/>
      <c r="M5" s="28"/>
      <c r="N5" s="28"/>
      <c r="O5" s="28"/>
      <c r="P5" s="28"/>
      <c r="Q5" s="28"/>
      <c r="R5" s="33"/>
      <c r="S5" s="33"/>
      <c r="T5" s="33"/>
      <c r="U5" s="33"/>
      <c r="V5" s="33"/>
      <c r="W5" s="33"/>
    </row>
    <row r="6" spans="1:23" ht="15.75" x14ac:dyDescent="0.25">
      <c r="A6" s="43"/>
      <c r="B6" s="43"/>
      <c r="C6" s="55" t="s">
        <v>3</v>
      </c>
      <c r="D6" s="56" t="s">
        <v>4</v>
      </c>
      <c r="E6" s="57" t="s">
        <v>5</v>
      </c>
      <c r="F6" s="30"/>
      <c r="G6" s="30"/>
      <c r="H6" s="28"/>
      <c r="I6" s="28"/>
      <c r="J6" s="28"/>
      <c r="K6" s="28"/>
      <c r="L6" s="28"/>
      <c r="M6" s="28"/>
      <c r="N6" s="28"/>
      <c r="O6" s="28"/>
      <c r="P6" s="28"/>
      <c r="Q6" s="28"/>
      <c r="R6" s="33"/>
      <c r="S6" s="33"/>
      <c r="T6" s="33"/>
      <c r="U6" s="33"/>
      <c r="V6" s="33"/>
      <c r="W6" s="33"/>
    </row>
    <row r="7" spans="1:23" ht="15.75" x14ac:dyDescent="0.25">
      <c r="A7" s="43"/>
      <c r="B7" s="43"/>
      <c r="C7" s="5"/>
      <c r="D7" s="5"/>
      <c r="E7" s="5"/>
      <c r="F7" s="30"/>
      <c r="G7" s="30"/>
      <c r="H7" s="28"/>
      <c r="I7" s="28"/>
      <c r="J7" s="28"/>
      <c r="K7" s="28"/>
      <c r="L7" s="28"/>
      <c r="M7" s="28"/>
      <c r="N7" s="28"/>
      <c r="O7" s="28"/>
      <c r="P7" s="28"/>
      <c r="Q7" s="28"/>
      <c r="R7" s="33"/>
      <c r="S7" s="33"/>
      <c r="T7" s="33"/>
      <c r="U7" s="33"/>
      <c r="V7" s="33"/>
      <c r="W7" s="33"/>
    </row>
    <row r="8" spans="1:23" ht="15.75" thickBot="1" x14ac:dyDescent="0.3">
      <c r="A8" s="28"/>
      <c r="B8" s="28"/>
      <c r="C8" s="30"/>
      <c r="D8" s="30"/>
      <c r="E8" s="30"/>
      <c r="F8" s="30"/>
      <c r="G8" s="30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</row>
    <row r="9" spans="1:23" ht="17.25" thickTop="1" thickBot="1" x14ac:dyDescent="0.3">
      <c r="A9" s="28"/>
      <c r="B9" s="101" t="s">
        <v>6</v>
      </c>
      <c r="C9" s="85" t="s">
        <v>7</v>
      </c>
      <c r="D9" s="85"/>
      <c r="E9" s="86"/>
      <c r="F9" s="87" t="s">
        <v>8</v>
      </c>
      <c r="G9" s="88"/>
      <c r="H9" s="88"/>
      <c r="I9" s="89" t="s">
        <v>9</v>
      </c>
      <c r="J9" s="90"/>
      <c r="K9" s="90"/>
      <c r="L9" s="97" t="s">
        <v>10</v>
      </c>
      <c r="M9" s="98"/>
      <c r="N9" s="98"/>
      <c r="O9" s="7"/>
      <c r="P9" s="28"/>
      <c r="Q9" s="28"/>
      <c r="R9" s="28"/>
      <c r="S9" s="28"/>
      <c r="T9" s="28"/>
      <c r="U9" s="28"/>
      <c r="V9" s="28"/>
      <c r="W9" s="28"/>
    </row>
    <row r="10" spans="1:23" ht="28.5" x14ac:dyDescent="0.25">
      <c r="A10" s="28"/>
      <c r="B10" s="101"/>
      <c r="C10" s="55" t="s">
        <v>3</v>
      </c>
      <c r="D10" s="56" t="s">
        <v>4</v>
      </c>
      <c r="E10" s="58" t="s">
        <v>5</v>
      </c>
      <c r="F10" s="59" t="s">
        <v>3</v>
      </c>
      <c r="G10" s="56" t="s">
        <v>4</v>
      </c>
      <c r="H10" s="57" t="s">
        <v>5</v>
      </c>
      <c r="I10" s="55" t="s">
        <v>3</v>
      </c>
      <c r="J10" s="56" t="s">
        <v>4</v>
      </c>
      <c r="K10" s="57" t="s">
        <v>5</v>
      </c>
      <c r="L10" s="60" t="s">
        <v>3</v>
      </c>
      <c r="M10" s="61" t="s">
        <v>4</v>
      </c>
      <c r="N10" s="62" t="s">
        <v>5</v>
      </c>
      <c r="O10" s="7"/>
      <c r="P10" s="35"/>
      <c r="Q10" s="35"/>
      <c r="R10" s="28"/>
      <c r="S10" s="28"/>
      <c r="T10" s="28"/>
      <c r="U10" s="28"/>
      <c r="V10" s="28"/>
      <c r="W10" s="28"/>
    </row>
    <row r="11" spans="1:23" x14ac:dyDescent="0.25">
      <c r="A11" s="28"/>
      <c r="B11" s="69">
        <v>1</v>
      </c>
      <c r="C11" s="24"/>
      <c r="D11" s="25"/>
      <c r="E11" s="15"/>
      <c r="F11" s="166">
        <f>C11</f>
        <v>0</v>
      </c>
      <c r="G11" s="167">
        <f>D11</f>
        <v>0</v>
      </c>
      <c r="H11" s="168">
        <f>E11</f>
        <v>0</v>
      </c>
      <c r="I11" s="169"/>
      <c r="J11" s="169"/>
      <c r="K11" s="170"/>
      <c r="L11" s="169"/>
      <c r="M11" s="169"/>
      <c r="N11" s="171"/>
      <c r="O11" s="7"/>
      <c r="P11" s="28"/>
      <c r="Q11" s="28"/>
      <c r="R11" s="28"/>
      <c r="S11" s="28"/>
      <c r="T11" s="28"/>
      <c r="U11" s="28"/>
      <c r="V11" s="28"/>
      <c r="W11" s="28"/>
    </row>
    <row r="12" spans="1:23" ht="18" customHeight="1" x14ac:dyDescent="0.25">
      <c r="A12" s="28"/>
      <c r="B12" s="69">
        <v>2</v>
      </c>
      <c r="C12" s="24"/>
      <c r="D12" s="25"/>
      <c r="E12" s="15"/>
      <c r="F12" s="172"/>
      <c r="G12" s="170"/>
      <c r="H12" s="169"/>
      <c r="I12" s="169"/>
      <c r="J12" s="169"/>
      <c r="K12" s="170"/>
      <c r="L12" s="173">
        <f>C12</f>
        <v>0</v>
      </c>
      <c r="M12" s="174">
        <f>D12</f>
        <v>0</v>
      </c>
      <c r="N12" s="175">
        <f>E12</f>
        <v>0</v>
      </c>
      <c r="O12" s="7"/>
      <c r="P12" s="38"/>
      <c r="Q12" s="35"/>
      <c r="R12" s="33"/>
      <c r="S12" s="33"/>
      <c r="T12" s="33"/>
      <c r="U12" s="33"/>
      <c r="V12" s="33"/>
      <c r="W12" s="33"/>
    </row>
    <row r="13" spans="1:23" x14ac:dyDescent="0.25">
      <c r="A13" s="28"/>
      <c r="B13" s="69">
        <v>3</v>
      </c>
      <c r="C13" s="24"/>
      <c r="D13" s="25"/>
      <c r="E13" s="15"/>
      <c r="F13" s="166">
        <f>C13</f>
        <v>0</v>
      </c>
      <c r="G13" s="167">
        <f>D13</f>
        <v>0</v>
      </c>
      <c r="H13" s="168">
        <f>E13</f>
        <v>0</v>
      </c>
      <c r="I13" s="169"/>
      <c r="J13" s="169"/>
      <c r="K13" s="170"/>
      <c r="L13" s="169"/>
      <c r="M13" s="169"/>
      <c r="N13" s="171"/>
      <c r="O13" s="7"/>
      <c r="P13" s="28"/>
      <c r="Q13" s="28"/>
      <c r="R13" s="33"/>
      <c r="S13" s="33"/>
      <c r="T13" s="33"/>
      <c r="U13" s="33"/>
      <c r="V13" s="33"/>
      <c r="W13" s="33"/>
    </row>
    <row r="14" spans="1:23" x14ac:dyDescent="0.25">
      <c r="A14" s="28"/>
      <c r="B14" s="69">
        <v>4</v>
      </c>
      <c r="C14" s="24"/>
      <c r="D14" s="25"/>
      <c r="E14" s="15"/>
      <c r="F14" s="172"/>
      <c r="G14" s="170"/>
      <c r="H14" s="170"/>
      <c r="I14" s="170"/>
      <c r="J14" s="170"/>
      <c r="K14" s="170"/>
      <c r="L14" s="173">
        <f>C14</f>
        <v>0</v>
      </c>
      <c r="M14" s="174">
        <f>D14</f>
        <v>0</v>
      </c>
      <c r="N14" s="175">
        <f>E14</f>
        <v>0</v>
      </c>
      <c r="O14" s="7"/>
      <c r="P14" s="28"/>
      <c r="Q14" s="28"/>
      <c r="R14" s="33"/>
      <c r="S14" s="33"/>
      <c r="T14" s="33"/>
      <c r="U14" s="33"/>
      <c r="V14" s="33"/>
      <c r="W14" s="33"/>
    </row>
    <row r="15" spans="1:23" x14ac:dyDescent="0.25">
      <c r="A15" s="28"/>
      <c r="B15" s="69">
        <v>5</v>
      </c>
      <c r="C15" s="24"/>
      <c r="D15" s="25"/>
      <c r="E15" s="15"/>
      <c r="F15" s="172"/>
      <c r="G15" s="170"/>
      <c r="H15" s="170"/>
      <c r="I15" s="176">
        <f>C15</f>
        <v>0</v>
      </c>
      <c r="J15" s="167">
        <f>D15</f>
        <v>0</v>
      </c>
      <c r="K15" s="177">
        <f>E15</f>
        <v>0</v>
      </c>
      <c r="L15" s="178"/>
      <c r="M15" s="178"/>
      <c r="N15" s="178"/>
      <c r="O15" s="7"/>
      <c r="P15" s="28"/>
      <c r="Q15" s="28"/>
      <c r="R15" s="33"/>
      <c r="S15" s="33"/>
      <c r="T15" s="33"/>
      <c r="U15" s="33"/>
      <c r="V15" s="33"/>
      <c r="W15" s="33"/>
    </row>
    <row r="16" spans="1:23" x14ac:dyDescent="0.25">
      <c r="A16" s="28"/>
      <c r="B16" s="69">
        <v>6</v>
      </c>
      <c r="C16" s="24"/>
      <c r="D16" s="25"/>
      <c r="E16" s="15"/>
      <c r="F16" s="166">
        <f>C16</f>
        <v>0</v>
      </c>
      <c r="G16" s="167">
        <f>D16</f>
        <v>0</v>
      </c>
      <c r="H16" s="168">
        <f>E16</f>
        <v>0</v>
      </c>
      <c r="I16" s="169"/>
      <c r="J16" s="169"/>
      <c r="K16" s="170"/>
      <c r="L16" s="178"/>
      <c r="M16" s="178"/>
      <c r="N16" s="178"/>
      <c r="O16" s="7"/>
      <c r="P16" s="28"/>
      <c r="Q16" s="28"/>
      <c r="R16" s="33"/>
      <c r="S16" s="33"/>
      <c r="T16" s="33"/>
      <c r="U16" s="33"/>
      <c r="V16" s="33"/>
      <c r="W16" s="33"/>
    </row>
    <row r="17" spans="1:23" x14ac:dyDescent="0.25">
      <c r="A17" s="28"/>
      <c r="B17" s="69">
        <v>7</v>
      </c>
      <c r="C17" s="24"/>
      <c r="D17" s="25"/>
      <c r="E17" s="15"/>
      <c r="F17" s="172"/>
      <c r="G17" s="170"/>
      <c r="H17" s="170"/>
      <c r="I17" s="176">
        <f>C17</f>
        <v>0</v>
      </c>
      <c r="J17" s="167">
        <f>D17</f>
        <v>0</v>
      </c>
      <c r="K17" s="177">
        <f>E17</f>
        <v>0</v>
      </c>
      <c r="L17" s="178"/>
      <c r="M17" s="178"/>
      <c r="N17" s="178"/>
      <c r="O17" s="7"/>
      <c r="P17" s="28"/>
      <c r="Q17" s="28"/>
      <c r="R17" s="33"/>
      <c r="S17" s="33"/>
      <c r="T17" s="33"/>
      <c r="U17" s="33"/>
      <c r="V17" s="33"/>
      <c r="W17" s="33"/>
    </row>
    <row r="18" spans="1:23" x14ac:dyDescent="0.25">
      <c r="A18" s="28"/>
      <c r="B18" s="69">
        <v>8</v>
      </c>
      <c r="C18" s="24"/>
      <c r="D18" s="25"/>
      <c r="E18" s="15"/>
      <c r="F18" s="172"/>
      <c r="G18" s="170"/>
      <c r="H18" s="170"/>
      <c r="I18" s="170"/>
      <c r="J18" s="170"/>
      <c r="K18" s="170"/>
      <c r="L18" s="179">
        <f>C18</f>
        <v>0</v>
      </c>
      <c r="M18" s="180">
        <f>D18</f>
        <v>0</v>
      </c>
      <c r="N18" s="181">
        <f>E18</f>
        <v>0</v>
      </c>
      <c r="O18" s="7"/>
      <c r="P18" s="28"/>
      <c r="Q18" s="28"/>
      <c r="R18" s="33"/>
      <c r="S18" s="33"/>
      <c r="T18" s="33"/>
      <c r="U18" s="33"/>
      <c r="V18" s="33"/>
      <c r="W18" s="33"/>
    </row>
    <row r="19" spans="1:23" x14ac:dyDescent="0.25">
      <c r="A19" s="28"/>
      <c r="B19" s="69">
        <v>9</v>
      </c>
      <c r="C19" s="24"/>
      <c r="D19" s="25"/>
      <c r="E19" s="15"/>
      <c r="F19" s="172"/>
      <c r="G19" s="170"/>
      <c r="H19" s="170"/>
      <c r="I19" s="176">
        <f>C19</f>
        <v>0</v>
      </c>
      <c r="J19" s="167">
        <f>D19</f>
        <v>0</v>
      </c>
      <c r="K19" s="177">
        <f>E19</f>
        <v>0</v>
      </c>
      <c r="L19" s="178"/>
      <c r="M19" s="178"/>
      <c r="N19" s="178"/>
      <c r="O19" s="7"/>
      <c r="P19" s="28"/>
      <c r="Q19" s="28"/>
      <c r="R19" s="33"/>
      <c r="S19" s="33"/>
      <c r="T19" s="33"/>
      <c r="U19" s="33"/>
      <c r="V19" s="33"/>
      <c r="W19" s="33"/>
    </row>
    <row r="20" spans="1:23" x14ac:dyDescent="0.25">
      <c r="A20" s="28"/>
      <c r="B20" s="69">
        <v>10</v>
      </c>
      <c r="C20" s="24"/>
      <c r="D20" s="25"/>
      <c r="E20" s="15"/>
      <c r="F20" s="166">
        <f>C20</f>
        <v>0</v>
      </c>
      <c r="G20" s="167">
        <f>D20</f>
        <v>0</v>
      </c>
      <c r="H20" s="168">
        <f>E20</f>
        <v>0</v>
      </c>
      <c r="I20" s="170"/>
      <c r="J20" s="170"/>
      <c r="K20" s="170"/>
      <c r="L20" s="178"/>
      <c r="M20" s="178"/>
      <c r="N20" s="178"/>
      <c r="O20" s="7"/>
      <c r="P20" s="28"/>
      <c r="Q20" s="28"/>
      <c r="R20" s="33"/>
      <c r="S20" s="33"/>
      <c r="T20" s="33"/>
      <c r="U20" s="33"/>
      <c r="V20" s="33"/>
      <c r="W20" s="33"/>
    </row>
    <row r="21" spans="1:23" x14ac:dyDescent="0.25">
      <c r="A21" s="28"/>
      <c r="B21" s="69">
        <v>11</v>
      </c>
      <c r="C21" s="24"/>
      <c r="D21" s="25"/>
      <c r="E21" s="15"/>
      <c r="F21" s="172"/>
      <c r="G21" s="170"/>
      <c r="H21" s="170"/>
      <c r="I21" s="176">
        <f>C21</f>
        <v>0</v>
      </c>
      <c r="J21" s="167">
        <f>D21</f>
        <v>0</v>
      </c>
      <c r="K21" s="177">
        <f>E21</f>
        <v>0</v>
      </c>
      <c r="L21" s="178"/>
      <c r="M21" s="178"/>
      <c r="N21" s="178"/>
      <c r="O21" s="7"/>
      <c r="P21" s="28"/>
      <c r="Q21" s="28"/>
      <c r="R21" s="33"/>
      <c r="S21" s="33"/>
      <c r="T21" s="33"/>
      <c r="U21" s="33"/>
      <c r="V21" s="33"/>
      <c r="W21" s="33"/>
    </row>
    <row r="22" spans="1:23" x14ac:dyDescent="0.25">
      <c r="A22" s="28"/>
      <c r="B22" s="69">
        <v>12</v>
      </c>
      <c r="C22" s="24"/>
      <c r="D22" s="25"/>
      <c r="E22" s="15"/>
      <c r="F22" s="172"/>
      <c r="G22" s="170"/>
      <c r="H22" s="170"/>
      <c r="I22" s="170"/>
      <c r="J22" s="170"/>
      <c r="K22" s="170"/>
      <c r="L22" s="179">
        <f t="shared" ref="L22:N23" si="0">C22</f>
        <v>0</v>
      </c>
      <c r="M22" s="180">
        <f t="shared" si="0"/>
        <v>0</v>
      </c>
      <c r="N22" s="181">
        <f t="shared" si="0"/>
        <v>0</v>
      </c>
      <c r="O22" s="7"/>
      <c r="P22" s="28"/>
      <c r="Q22" s="28"/>
      <c r="R22" s="33"/>
      <c r="S22" s="33"/>
      <c r="T22" s="33"/>
      <c r="U22" s="33"/>
      <c r="V22" s="33"/>
      <c r="W22" s="33"/>
    </row>
    <row r="23" spans="1:23" x14ac:dyDescent="0.25">
      <c r="A23" s="28"/>
      <c r="B23" s="69">
        <v>13</v>
      </c>
      <c r="C23" s="24"/>
      <c r="D23" s="25"/>
      <c r="E23" s="15"/>
      <c r="F23" s="172"/>
      <c r="G23" s="170"/>
      <c r="H23" s="170"/>
      <c r="I23" s="170"/>
      <c r="J23" s="170"/>
      <c r="K23" s="170"/>
      <c r="L23" s="179">
        <f t="shared" si="0"/>
        <v>0</v>
      </c>
      <c r="M23" s="180">
        <f t="shared" si="0"/>
        <v>0</v>
      </c>
      <c r="N23" s="181">
        <f t="shared" si="0"/>
        <v>0</v>
      </c>
      <c r="O23" s="7"/>
      <c r="P23" s="28"/>
      <c r="Q23" s="28"/>
      <c r="R23" s="33"/>
      <c r="S23" s="33"/>
      <c r="T23" s="33"/>
      <c r="U23" s="33"/>
      <c r="V23" s="33"/>
      <c r="W23" s="33"/>
    </row>
    <row r="24" spans="1:23" x14ac:dyDescent="0.25">
      <c r="A24" s="28"/>
      <c r="B24" s="69">
        <v>14</v>
      </c>
      <c r="C24" s="24"/>
      <c r="D24" s="25"/>
      <c r="E24" s="15"/>
      <c r="F24" s="172"/>
      <c r="G24" s="170"/>
      <c r="H24" s="170"/>
      <c r="I24" s="176">
        <f>C24</f>
        <v>0</v>
      </c>
      <c r="J24" s="167">
        <f>D24</f>
        <v>0</v>
      </c>
      <c r="K24" s="177">
        <f>E24</f>
        <v>0</v>
      </c>
      <c r="L24" s="178"/>
      <c r="M24" s="178"/>
      <c r="N24" s="178"/>
      <c r="O24" s="7"/>
      <c r="P24" s="28"/>
      <c r="Q24" s="28"/>
      <c r="R24" s="33"/>
      <c r="S24" s="33"/>
      <c r="T24" s="33"/>
      <c r="U24" s="33"/>
      <c r="V24" s="33"/>
      <c r="W24" s="33"/>
    </row>
    <row r="25" spans="1:23" ht="15.75" thickBot="1" x14ac:dyDescent="0.3">
      <c r="A25" s="28"/>
      <c r="B25" s="70">
        <v>15</v>
      </c>
      <c r="C25" s="26"/>
      <c r="D25" s="27"/>
      <c r="E25" s="16"/>
      <c r="F25" s="182">
        <f>C25</f>
        <v>0</v>
      </c>
      <c r="G25" s="183">
        <f>D25</f>
        <v>0</v>
      </c>
      <c r="H25" s="184">
        <f>E25</f>
        <v>0</v>
      </c>
      <c r="I25" s="185"/>
      <c r="J25" s="185"/>
      <c r="K25" s="185"/>
      <c r="L25" s="186"/>
      <c r="M25" s="186"/>
      <c r="N25" s="186"/>
      <c r="O25" s="7"/>
      <c r="P25" s="28"/>
      <c r="Q25" s="28"/>
      <c r="R25" s="33"/>
      <c r="S25" s="33"/>
      <c r="T25" s="33"/>
      <c r="U25" s="33"/>
      <c r="V25" s="33"/>
      <c r="W25" s="33"/>
    </row>
    <row r="26" spans="1:23" ht="17.25" thickTop="1" thickBot="1" x14ac:dyDescent="0.3">
      <c r="A26" s="28"/>
      <c r="B26" s="71" t="s">
        <v>12</v>
      </c>
      <c r="C26" s="159">
        <f>SUM(60+ (C11+C13+C16+C20+C25)- (C12+C14+C15+C17+C18+C19+C21+C22+C23+C24))</f>
        <v>60</v>
      </c>
      <c r="D26" s="160">
        <f>SUM(60+ (D11+D13+D16+D20+D25)- (D12+D14+D15+D17+D18+D19+D21+D22+D23+D24))</f>
        <v>60</v>
      </c>
      <c r="E26" s="161">
        <f>SUM(60+ (E11+E13+E16+E20+E25)- (E12+E14+E15+E17+E18+E19+E21+E22+E23+E24))</f>
        <v>60</v>
      </c>
      <c r="F26" s="146">
        <f>SUM(F11:F25)</f>
        <v>0</v>
      </c>
      <c r="G26" s="147">
        <f>SUM(G11:G25)</f>
        <v>0</v>
      </c>
      <c r="H26" s="148">
        <f>SUM(H11:H25)</f>
        <v>0</v>
      </c>
      <c r="I26" s="146">
        <f>30-SUM(I15+I17+I19+I21+I24)</f>
        <v>30</v>
      </c>
      <c r="J26" s="149">
        <f>30-SUM(J15+J17+J19+J21+J24)</f>
        <v>30</v>
      </c>
      <c r="K26" s="148">
        <f>30-SUM(K15+K17+K19+K21+K24)</f>
        <v>30</v>
      </c>
      <c r="L26" s="146">
        <f>30-SUM(L12+L14+L18+L22+L23)</f>
        <v>30</v>
      </c>
      <c r="M26" s="149">
        <f>30-SUM(M12+M14+M18+M22+M23)</f>
        <v>30</v>
      </c>
      <c r="N26" s="150">
        <f>30-SUM(N12+N14+N18+N22+N23)</f>
        <v>30</v>
      </c>
      <c r="O26" s="7"/>
      <c r="P26" s="28"/>
      <c r="Q26" s="28"/>
      <c r="R26" s="33"/>
      <c r="S26" s="33"/>
      <c r="T26" s="33"/>
      <c r="U26" s="33"/>
      <c r="V26" s="33"/>
      <c r="W26" s="33"/>
    </row>
    <row r="27" spans="1:23" ht="19.5" customHeight="1" thickBot="1" x14ac:dyDescent="0.3">
      <c r="A27" s="28"/>
      <c r="B27" s="72" t="s">
        <v>13</v>
      </c>
      <c r="C27" s="162" t="str">
        <f>IF(COUNTA(C11:C25)=0,"NO",C26/15)</f>
        <v>NO</v>
      </c>
      <c r="D27" s="163" t="str">
        <f>IF(COUNTA(D11:D25)=0,"NO",D26/15)</f>
        <v>NO</v>
      </c>
      <c r="E27" s="164" t="str">
        <f>IF(COUNTA(E11:E25)=0,"NO",E26/15)</f>
        <v>NO</v>
      </c>
      <c r="F27" s="151" t="str">
        <f>IF(F26/5=0,"NO",F26/5)</f>
        <v>NO</v>
      </c>
      <c r="G27" s="152" t="str">
        <f>IF(G26/5=0,"NO",G26/5)</f>
        <v>NO</v>
      </c>
      <c r="H27" s="153" t="str">
        <f>IF(H26/5=0,"NO",H26/5)</f>
        <v>NO</v>
      </c>
      <c r="I27" s="151" t="str">
        <f t="shared" ref="I27:N27" si="1">IF(I26/5&gt;=6,"NO",I26/5)</f>
        <v>NO</v>
      </c>
      <c r="J27" s="152" t="str">
        <f t="shared" si="1"/>
        <v>NO</v>
      </c>
      <c r="K27" s="153" t="str">
        <f t="shared" si="1"/>
        <v>NO</v>
      </c>
      <c r="L27" s="151" t="str">
        <f t="shared" si="1"/>
        <v>NO</v>
      </c>
      <c r="M27" s="152" t="str">
        <f t="shared" si="1"/>
        <v>NO</v>
      </c>
      <c r="N27" s="153" t="str">
        <f t="shared" si="1"/>
        <v>NO</v>
      </c>
      <c r="O27" s="7"/>
      <c r="P27" s="28"/>
      <c r="Q27" s="28"/>
      <c r="R27" s="33"/>
      <c r="S27" s="33"/>
      <c r="T27" s="33"/>
      <c r="U27" s="33"/>
      <c r="V27" s="33"/>
      <c r="W27" s="33"/>
    </row>
    <row r="28" spans="1:23" ht="16.5" thickBot="1" x14ac:dyDescent="0.3">
      <c r="A28" s="28"/>
      <c r="B28" s="73" t="s">
        <v>14</v>
      </c>
      <c r="C28" s="165" t="s">
        <v>55</v>
      </c>
      <c r="D28" s="155" t="s">
        <v>55</v>
      </c>
      <c r="E28" s="157" t="s">
        <v>55</v>
      </c>
      <c r="F28" s="154" t="s">
        <v>55</v>
      </c>
      <c r="G28" s="155" t="s">
        <v>55</v>
      </c>
      <c r="H28" s="156" t="s">
        <v>55</v>
      </c>
      <c r="I28" s="154" t="s">
        <v>55</v>
      </c>
      <c r="J28" s="155" t="s">
        <v>55</v>
      </c>
      <c r="K28" s="157" t="s">
        <v>55</v>
      </c>
      <c r="L28" s="154" t="s">
        <v>55</v>
      </c>
      <c r="M28" s="155" t="s">
        <v>55</v>
      </c>
      <c r="N28" s="158" t="s">
        <v>55</v>
      </c>
      <c r="O28" s="13"/>
      <c r="P28" s="28"/>
      <c r="Q28" s="28"/>
      <c r="R28" s="33"/>
      <c r="S28" s="33"/>
      <c r="T28" s="33"/>
      <c r="U28" s="33"/>
      <c r="V28" s="33"/>
      <c r="W28" s="33"/>
    </row>
    <row r="29" spans="1:23" ht="15.75" x14ac:dyDescent="0.25">
      <c r="A29" s="28"/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28"/>
      <c r="P29" s="28"/>
      <c r="Q29" s="28"/>
      <c r="R29" s="28"/>
      <c r="S29" s="28"/>
      <c r="T29" s="28"/>
      <c r="U29" s="28"/>
      <c r="V29" s="28"/>
      <c r="W29" s="28"/>
    </row>
    <row r="30" spans="1:23" ht="15.75" x14ac:dyDescent="0.25">
      <c r="A30" s="28"/>
      <c r="B30" s="28"/>
      <c r="C30" s="30"/>
      <c r="D30" s="30"/>
      <c r="E30" s="28"/>
      <c r="F30" s="28"/>
      <c r="G30" s="94" t="s">
        <v>8</v>
      </c>
      <c r="H30" s="94"/>
      <c r="I30" s="94"/>
      <c r="J30" s="111" t="s">
        <v>15</v>
      </c>
      <c r="K30" s="112"/>
      <c r="L30" s="112"/>
      <c r="M30" s="112"/>
      <c r="N30" s="112"/>
      <c r="O30" s="13"/>
      <c r="P30" s="28"/>
      <c r="Q30" s="28"/>
      <c r="R30" s="28"/>
      <c r="S30" s="28"/>
      <c r="T30" s="28"/>
      <c r="U30" s="28"/>
      <c r="V30" s="28"/>
      <c r="W30" s="28"/>
    </row>
    <row r="31" spans="1:23" ht="15.75" x14ac:dyDescent="0.25">
      <c r="A31" s="28"/>
      <c r="B31" s="28"/>
      <c r="C31" s="30"/>
      <c r="D31" s="30"/>
      <c r="E31" s="28"/>
      <c r="F31" s="28"/>
      <c r="G31" s="80" t="s">
        <v>9</v>
      </c>
      <c r="H31" s="80"/>
      <c r="I31" s="80"/>
      <c r="J31" s="108" t="s">
        <v>16</v>
      </c>
      <c r="K31" s="109"/>
      <c r="L31" s="109"/>
      <c r="M31" s="109"/>
      <c r="N31" s="109"/>
      <c r="O31" s="13"/>
      <c r="P31" s="28"/>
      <c r="Q31" s="28"/>
      <c r="R31" s="28"/>
      <c r="S31" s="28"/>
      <c r="T31" s="28"/>
      <c r="U31" s="28"/>
      <c r="V31" s="28"/>
      <c r="W31" s="28"/>
    </row>
    <row r="32" spans="1:23" ht="15.75" x14ac:dyDescent="0.25">
      <c r="A32" s="28"/>
      <c r="B32" s="28"/>
      <c r="C32" s="30"/>
      <c r="D32" s="30"/>
      <c r="E32" s="28"/>
      <c r="F32" s="28"/>
      <c r="G32" s="91" t="s">
        <v>10</v>
      </c>
      <c r="H32" s="91"/>
      <c r="I32" s="91"/>
      <c r="J32" s="110" t="s">
        <v>17</v>
      </c>
      <c r="K32" s="110"/>
      <c r="L32" s="110"/>
      <c r="M32" s="110"/>
      <c r="N32" s="111"/>
      <c r="O32" s="13"/>
      <c r="P32" s="28"/>
      <c r="Q32" s="28"/>
      <c r="R32" s="28"/>
      <c r="S32" s="28"/>
      <c r="T32" s="28"/>
      <c r="U32" s="28"/>
      <c r="V32" s="28"/>
      <c r="W32" s="28"/>
    </row>
    <row r="33" spans="1:23" x14ac:dyDescent="0.25">
      <c r="A33" s="28"/>
      <c r="B33" s="28"/>
      <c r="C33" s="30"/>
      <c r="D33" s="30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</row>
    <row r="34" spans="1:23" ht="28.5" x14ac:dyDescent="0.25">
      <c r="E34" s="14" t="s">
        <v>11</v>
      </c>
    </row>
  </sheetData>
  <sheetProtection algorithmName="SHA-512" hashValue="dB4LqudOof4r1u8PnkMRsaarvZQ2e4wTQwGDJI07yLi6AerdHYRG/DD/ZJxJZYgCtNRn8B8JqNV+hmONOkkUoA==" saltValue="B2DSvbN7pgsO5zakzbfeoQ==" spinCount="100000" sheet="1" objects="1" scenarios="1"/>
  <mergeCells count="17">
    <mergeCell ref="G31:I31"/>
    <mergeCell ref="J31:N31"/>
    <mergeCell ref="G32:I32"/>
    <mergeCell ref="J32:N32"/>
    <mergeCell ref="B9:B10"/>
    <mergeCell ref="C9:E9"/>
    <mergeCell ref="F9:H9"/>
    <mergeCell ref="I9:K9"/>
    <mergeCell ref="L9:N9"/>
    <mergeCell ref="G30:I30"/>
    <mergeCell ref="J30:N30"/>
    <mergeCell ref="C5:E5"/>
    <mergeCell ref="C2:D2"/>
    <mergeCell ref="C3:D3"/>
    <mergeCell ref="A4:B4"/>
    <mergeCell ref="E2:F2"/>
    <mergeCell ref="E3:F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3" orientation="landscape" horizontalDpi="4294967294" verticalDpi="0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D929F-1735-46E1-A7F2-43BF00E67322}">
  <dimension ref="A1:W34"/>
  <sheetViews>
    <sheetView zoomScaleNormal="100" workbookViewId="0">
      <selection activeCell="C26" sqref="C26:E28"/>
    </sheetView>
  </sheetViews>
  <sheetFormatPr baseColWidth="10" defaultRowHeight="15" x14ac:dyDescent="0.25"/>
  <cols>
    <col min="1" max="1" width="11.42578125" style="18"/>
    <col min="2" max="2" width="14.7109375" style="18" customWidth="1"/>
    <col min="3" max="4" width="11.42578125" style="68"/>
    <col min="5" max="17" width="11.42578125" style="18"/>
  </cols>
  <sheetData>
    <row r="1" spans="1:23" x14ac:dyDescent="0.25">
      <c r="A1" s="28"/>
      <c r="B1" s="28"/>
      <c r="C1" s="30"/>
      <c r="D1" s="30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15.75" x14ac:dyDescent="0.25">
      <c r="A2" s="38"/>
      <c r="B2" s="38"/>
      <c r="C2" s="102" t="s">
        <v>0</v>
      </c>
      <c r="D2" s="102"/>
      <c r="E2" s="99"/>
      <c r="F2" s="100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33"/>
      <c r="S2" s="33"/>
      <c r="T2" s="33"/>
      <c r="U2" s="33"/>
      <c r="V2" s="33"/>
      <c r="W2" s="28"/>
    </row>
    <row r="3" spans="1:23" ht="15.75" x14ac:dyDescent="0.25">
      <c r="A3" s="38"/>
      <c r="B3" s="38"/>
      <c r="C3" s="102" t="s">
        <v>1</v>
      </c>
      <c r="D3" s="102"/>
      <c r="E3" s="99"/>
      <c r="F3" s="100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33"/>
      <c r="S3" s="33"/>
      <c r="T3" s="33"/>
      <c r="U3" s="33"/>
      <c r="V3" s="33"/>
      <c r="W3" s="28"/>
    </row>
    <row r="4" spans="1:23" ht="15.75" x14ac:dyDescent="0.25">
      <c r="A4" s="102"/>
      <c r="B4" s="102"/>
      <c r="C4" s="34"/>
      <c r="D4" s="34"/>
      <c r="E4" s="30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33"/>
      <c r="S4" s="33"/>
      <c r="T4" s="33"/>
      <c r="U4" s="33"/>
      <c r="V4" s="33"/>
      <c r="W4" s="28"/>
    </row>
    <row r="5" spans="1:23" ht="15.75" x14ac:dyDescent="0.25">
      <c r="A5" s="43"/>
      <c r="B5" s="43"/>
      <c r="C5" s="96" t="s">
        <v>2</v>
      </c>
      <c r="D5" s="96"/>
      <c r="E5" s="96"/>
      <c r="F5" s="30"/>
      <c r="G5" s="30"/>
      <c r="H5" s="28"/>
      <c r="I5" s="28"/>
      <c r="J5" s="28"/>
      <c r="K5" s="28"/>
      <c r="L5" s="28"/>
      <c r="M5" s="28"/>
      <c r="N5" s="28"/>
      <c r="O5" s="28"/>
      <c r="P5" s="28"/>
      <c r="Q5" s="28"/>
      <c r="R5" s="33"/>
      <c r="S5" s="33"/>
      <c r="T5" s="33"/>
      <c r="U5" s="33"/>
      <c r="V5" s="33"/>
      <c r="W5" s="28"/>
    </row>
    <row r="6" spans="1:23" ht="15.75" x14ac:dyDescent="0.25">
      <c r="A6" s="43"/>
      <c r="B6" s="43"/>
      <c r="C6" s="55" t="s">
        <v>3</v>
      </c>
      <c r="D6" s="56" t="s">
        <v>4</v>
      </c>
      <c r="E6" s="57" t="s">
        <v>5</v>
      </c>
      <c r="F6" s="30"/>
      <c r="G6" s="30"/>
      <c r="H6" s="28"/>
      <c r="I6" s="28"/>
      <c r="J6" s="28"/>
      <c r="K6" s="28"/>
      <c r="L6" s="28"/>
      <c r="M6" s="28"/>
      <c r="N6" s="28"/>
      <c r="O6" s="28"/>
      <c r="P6" s="28"/>
      <c r="Q6" s="28"/>
      <c r="R6" s="33"/>
      <c r="S6" s="33"/>
      <c r="T6" s="33"/>
      <c r="U6" s="33"/>
      <c r="V6" s="33"/>
      <c r="W6" s="28"/>
    </row>
    <row r="7" spans="1:23" ht="15.75" x14ac:dyDescent="0.25">
      <c r="A7" s="43"/>
      <c r="B7" s="43"/>
      <c r="C7" s="5"/>
      <c r="D7" s="5"/>
      <c r="E7" s="5"/>
      <c r="F7" s="30"/>
      <c r="G7" s="30"/>
      <c r="H7" s="28"/>
      <c r="I7" s="28"/>
      <c r="J7" s="28"/>
      <c r="K7" s="28"/>
      <c r="L7" s="28"/>
      <c r="M7" s="28"/>
      <c r="N7" s="28"/>
      <c r="O7" s="28"/>
      <c r="P7" s="28"/>
      <c r="Q7" s="28"/>
      <c r="R7" s="33"/>
      <c r="S7" s="33"/>
      <c r="T7" s="33"/>
      <c r="U7" s="33"/>
      <c r="V7" s="33"/>
      <c r="W7" s="28"/>
    </row>
    <row r="8" spans="1:23" ht="15.75" thickBot="1" x14ac:dyDescent="0.3">
      <c r="A8" s="28"/>
      <c r="B8" s="28"/>
      <c r="C8" s="30"/>
      <c r="D8" s="30"/>
      <c r="E8" s="30"/>
      <c r="F8" s="30"/>
      <c r="G8" s="30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</row>
    <row r="9" spans="1:23" ht="17.25" thickTop="1" thickBot="1" x14ac:dyDescent="0.3">
      <c r="A9" s="28"/>
      <c r="B9" s="101" t="s">
        <v>6</v>
      </c>
      <c r="C9" s="113" t="s">
        <v>7</v>
      </c>
      <c r="D9" s="113"/>
      <c r="E9" s="114"/>
      <c r="F9" s="87" t="s">
        <v>8</v>
      </c>
      <c r="G9" s="88"/>
      <c r="H9" s="88"/>
      <c r="I9" s="89" t="s">
        <v>9</v>
      </c>
      <c r="J9" s="90"/>
      <c r="K9" s="90"/>
      <c r="L9" s="97" t="s">
        <v>10</v>
      </c>
      <c r="M9" s="98"/>
      <c r="N9" s="98"/>
      <c r="O9" s="7"/>
      <c r="P9" s="28"/>
      <c r="Q9" s="28"/>
      <c r="R9" s="28"/>
      <c r="S9" s="28"/>
      <c r="T9" s="28"/>
      <c r="U9" s="28"/>
      <c r="V9" s="28"/>
      <c r="W9" s="28"/>
    </row>
    <row r="10" spans="1:23" ht="28.5" x14ac:dyDescent="0.25">
      <c r="A10" s="28"/>
      <c r="B10" s="101"/>
      <c r="C10" s="55" t="s">
        <v>3</v>
      </c>
      <c r="D10" s="56" t="s">
        <v>4</v>
      </c>
      <c r="E10" s="58" t="s">
        <v>5</v>
      </c>
      <c r="F10" s="59" t="s">
        <v>3</v>
      </c>
      <c r="G10" s="56" t="s">
        <v>4</v>
      </c>
      <c r="H10" s="57" t="s">
        <v>5</v>
      </c>
      <c r="I10" s="55" t="s">
        <v>3</v>
      </c>
      <c r="J10" s="56" t="s">
        <v>4</v>
      </c>
      <c r="K10" s="57" t="s">
        <v>5</v>
      </c>
      <c r="L10" s="60" t="s">
        <v>3</v>
      </c>
      <c r="M10" s="61" t="s">
        <v>4</v>
      </c>
      <c r="N10" s="62" t="s">
        <v>5</v>
      </c>
      <c r="O10" s="7"/>
      <c r="P10" s="35"/>
      <c r="Q10" s="35"/>
      <c r="R10" s="28"/>
      <c r="S10" s="28"/>
      <c r="T10" s="28"/>
      <c r="U10" s="28"/>
      <c r="V10" s="28"/>
      <c r="W10" s="28"/>
    </row>
    <row r="11" spans="1:23" x14ac:dyDescent="0.25">
      <c r="A11" s="28"/>
      <c r="B11" s="69">
        <v>1</v>
      </c>
      <c r="C11" s="24"/>
      <c r="D11" s="25"/>
      <c r="E11" s="15"/>
      <c r="F11" s="166">
        <f>C11</f>
        <v>0</v>
      </c>
      <c r="G11" s="167">
        <f>D11</f>
        <v>0</v>
      </c>
      <c r="H11" s="168">
        <f>E11</f>
        <v>0</v>
      </c>
      <c r="I11" s="169"/>
      <c r="J11" s="169"/>
      <c r="K11" s="170"/>
      <c r="L11" s="169"/>
      <c r="M11" s="169"/>
      <c r="N11" s="171"/>
      <c r="O11" s="7"/>
      <c r="P11" s="28"/>
      <c r="Q11" s="28"/>
      <c r="R11" s="33"/>
      <c r="S11" s="33"/>
      <c r="T11" s="33"/>
      <c r="U11" s="33"/>
      <c r="V11" s="33"/>
      <c r="W11" s="28"/>
    </row>
    <row r="12" spans="1:23" ht="17.25" customHeight="1" x14ac:dyDescent="0.25">
      <c r="A12" s="28"/>
      <c r="B12" s="69">
        <v>2</v>
      </c>
      <c r="C12" s="24"/>
      <c r="D12" s="25"/>
      <c r="E12" s="15"/>
      <c r="F12" s="172"/>
      <c r="G12" s="170"/>
      <c r="H12" s="169"/>
      <c r="I12" s="169"/>
      <c r="J12" s="169"/>
      <c r="K12" s="170"/>
      <c r="L12" s="173">
        <f>C12</f>
        <v>0</v>
      </c>
      <c r="M12" s="174">
        <f>D12</f>
        <v>0</v>
      </c>
      <c r="N12" s="175">
        <f>E12</f>
        <v>0</v>
      </c>
      <c r="O12" s="7"/>
      <c r="P12" s="38"/>
      <c r="Q12" s="28"/>
      <c r="R12" s="33"/>
      <c r="S12" s="33"/>
      <c r="T12" s="33"/>
      <c r="U12" s="33"/>
      <c r="V12" s="33"/>
      <c r="W12" s="28"/>
    </row>
    <row r="13" spans="1:23" x14ac:dyDescent="0.25">
      <c r="A13" s="28"/>
      <c r="B13" s="69">
        <v>3</v>
      </c>
      <c r="C13" s="24"/>
      <c r="D13" s="25"/>
      <c r="E13" s="15"/>
      <c r="F13" s="166">
        <f>C13</f>
        <v>0</v>
      </c>
      <c r="G13" s="167">
        <f>D13</f>
        <v>0</v>
      </c>
      <c r="H13" s="168">
        <f>E13</f>
        <v>0</v>
      </c>
      <c r="I13" s="169"/>
      <c r="J13" s="169"/>
      <c r="K13" s="170"/>
      <c r="L13" s="169"/>
      <c r="M13" s="169"/>
      <c r="N13" s="171"/>
      <c r="O13" s="7"/>
      <c r="P13" s="28"/>
      <c r="Q13" s="28"/>
      <c r="R13" s="33"/>
      <c r="S13" s="33"/>
      <c r="T13" s="33"/>
      <c r="U13" s="33"/>
      <c r="V13" s="33"/>
      <c r="W13" s="28"/>
    </row>
    <row r="14" spans="1:23" x14ac:dyDescent="0.25">
      <c r="A14" s="28"/>
      <c r="B14" s="69">
        <v>4</v>
      </c>
      <c r="C14" s="24"/>
      <c r="D14" s="25"/>
      <c r="E14" s="15"/>
      <c r="F14" s="172"/>
      <c r="G14" s="170"/>
      <c r="H14" s="170"/>
      <c r="I14" s="170"/>
      <c r="J14" s="170"/>
      <c r="K14" s="170"/>
      <c r="L14" s="173">
        <f>C14</f>
        <v>0</v>
      </c>
      <c r="M14" s="174">
        <f>D14</f>
        <v>0</v>
      </c>
      <c r="N14" s="175">
        <f>E14</f>
        <v>0</v>
      </c>
      <c r="O14" s="7"/>
      <c r="P14" s="28"/>
      <c r="Q14" s="28"/>
      <c r="R14" s="33"/>
      <c r="S14" s="33"/>
      <c r="T14" s="33"/>
      <c r="U14" s="33"/>
      <c r="V14" s="33"/>
      <c r="W14" s="28"/>
    </row>
    <row r="15" spans="1:23" x14ac:dyDescent="0.25">
      <c r="A15" s="28"/>
      <c r="B15" s="69">
        <v>5</v>
      </c>
      <c r="C15" s="24"/>
      <c r="D15" s="25"/>
      <c r="E15" s="15"/>
      <c r="F15" s="172"/>
      <c r="G15" s="170"/>
      <c r="H15" s="170"/>
      <c r="I15" s="176">
        <f>C15</f>
        <v>0</v>
      </c>
      <c r="J15" s="167">
        <f>D15</f>
        <v>0</v>
      </c>
      <c r="K15" s="177">
        <f>E15</f>
        <v>0</v>
      </c>
      <c r="L15" s="178"/>
      <c r="M15" s="178"/>
      <c r="N15" s="178"/>
      <c r="O15" s="7"/>
      <c r="P15" s="28"/>
      <c r="Q15" s="28"/>
      <c r="R15" s="33"/>
      <c r="S15" s="33"/>
      <c r="T15" s="33"/>
      <c r="U15" s="33"/>
      <c r="V15" s="33"/>
      <c r="W15" s="28"/>
    </row>
    <row r="16" spans="1:23" x14ac:dyDescent="0.25">
      <c r="A16" s="28"/>
      <c r="B16" s="69">
        <v>6</v>
      </c>
      <c r="C16" s="24"/>
      <c r="D16" s="25"/>
      <c r="E16" s="15"/>
      <c r="F16" s="166">
        <f>C16</f>
        <v>0</v>
      </c>
      <c r="G16" s="167">
        <f>D16</f>
        <v>0</v>
      </c>
      <c r="H16" s="168">
        <f>E16</f>
        <v>0</v>
      </c>
      <c r="I16" s="169"/>
      <c r="J16" s="169"/>
      <c r="K16" s="170"/>
      <c r="L16" s="178"/>
      <c r="M16" s="178"/>
      <c r="N16" s="178"/>
      <c r="O16" s="7"/>
      <c r="P16" s="28"/>
      <c r="Q16" s="28"/>
      <c r="R16" s="33"/>
      <c r="S16" s="33"/>
      <c r="T16" s="33"/>
      <c r="U16" s="33"/>
      <c r="V16" s="33"/>
      <c r="W16" s="28"/>
    </row>
    <row r="17" spans="1:23" x14ac:dyDescent="0.25">
      <c r="A17" s="28"/>
      <c r="B17" s="69">
        <v>7</v>
      </c>
      <c r="C17" s="24"/>
      <c r="D17" s="25"/>
      <c r="E17" s="15"/>
      <c r="F17" s="172"/>
      <c r="G17" s="170"/>
      <c r="H17" s="170"/>
      <c r="I17" s="176">
        <f>C17</f>
        <v>0</v>
      </c>
      <c r="J17" s="167">
        <f>D17</f>
        <v>0</v>
      </c>
      <c r="K17" s="177">
        <f>E17</f>
        <v>0</v>
      </c>
      <c r="L17" s="178"/>
      <c r="M17" s="178"/>
      <c r="N17" s="178"/>
      <c r="O17" s="7"/>
      <c r="P17" s="28"/>
      <c r="Q17" s="28"/>
      <c r="R17" s="33"/>
      <c r="S17" s="33"/>
      <c r="T17" s="33"/>
      <c r="U17" s="33"/>
      <c r="V17" s="33"/>
      <c r="W17" s="28"/>
    </row>
    <row r="18" spans="1:23" x14ac:dyDescent="0.25">
      <c r="A18" s="28"/>
      <c r="B18" s="69">
        <v>8</v>
      </c>
      <c r="C18" s="24"/>
      <c r="D18" s="25"/>
      <c r="E18" s="15"/>
      <c r="F18" s="172"/>
      <c r="G18" s="170"/>
      <c r="H18" s="170"/>
      <c r="I18" s="170"/>
      <c r="J18" s="170"/>
      <c r="K18" s="170"/>
      <c r="L18" s="179">
        <f>C18</f>
        <v>0</v>
      </c>
      <c r="M18" s="180">
        <f>D18</f>
        <v>0</v>
      </c>
      <c r="N18" s="181">
        <f>E18</f>
        <v>0</v>
      </c>
      <c r="O18" s="7"/>
      <c r="P18" s="28"/>
      <c r="Q18" s="28"/>
      <c r="R18" s="33"/>
      <c r="S18" s="33"/>
      <c r="T18" s="33"/>
      <c r="U18" s="33"/>
      <c r="V18" s="33"/>
      <c r="W18" s="28"/>
    </row>
    <row r="19" spans="1:23" x14ac:dyDescent="0.25">
      <c r="A19" s="28"/>
      <c r="B19" s="69">
        <v>9</v>
      </c>
      <c r="C19" s="24"/>
      <c r="D19" s="25"/>
      <c r="E19" s="15"/>
      <c r="F19" s="172"/>
      <c r="G19" s="170"/>
      <c r="H19" s="170"/>
      <c r="I19" s="176">
        <f>C19</f>
        <v>0</v>
      </c>
      <c r="J19" s="167">
        <f>D19</f>
        <v>0</v>
      </c>
      <c r="K19" s="177">
        <f>E19</f>
        <v>0</v>
      </c>
      <c r="L19" s="178"/>
      <c r="M19" s="178"/>
      <c r="N19" s="178"/>
      <c r="O19" s="7"/>
      <c r="P19" s="28"/>
      <c r="Q19" s="28"/>
      <c r="R19" s="33"/>
      <c r="S19" s="33"/>
      <c r="T19" s="33"/>
      <c r="U19" s="33"/>
      <c r="V19" s="33"/>
      <c r="W19" s="28"/>
    </row>
    <row r="20" spans="1:23" x14ac:dyDescent="0.25">
      <c r="A20" s="28"/>
      <c r="B20" s="69">
        <v>10</v>
      </c>
      <c r="C20" s="24"/>
      <c r="D20" s="25"/>
      <c r="E20" s="15"/>
      <c r="F20" s="166">
        <f>C20</f>
        <v>0</v>
      </c>
      <c r="G20" s="167">
        <f>D20</f>
        <v>0</v>
      </c>
      <c r="H20" s="168">
        <f>E20</f>
        <v>0</v>
      </c>
      <c r="I20" s="170"/>
      <c r="J20" s="170"/>
      <c r="K20" s="170"/>
      <c r="L20" s="178"/>
      <c r="M20" s="178"/>
      <c r="N20" s="178"/>
      <c r="O20" s="7"/>
      <c r="P20" s="28"/>
      <c r="Q20" s="28"/>
      <c r="R20" s="33"/>
      <c r="S20" s="33"/>
      <c r="T20" s="33"/>
      <c r="U20" s="33"/>
      <c r="V20" s="33"/>
      <c r="W20" s="28"/>
    </row>
    <row r="21" spans="1:23" x14ac:dyDescent="0.25">
      <c r="A21" s="28"/>
      <c r="B21" s="69">
        <v>11</v>
      </c>
      <c r="C21" s="24"/>
      <c r="D21" s="25"/>
      <c r="E21" s="15"/>
      <c r="F21" s="172"/>
      <c r="G21" s="170"/>
      <c r="H21" s="170"/>
      <c r="I21" s="176">
        <f>C21</f>
        <v>0</v>
      </c>
      <c r="J21" s="167">
        <f>D21</f>
        <v>0</v>
      </c>
      <c r="K21" s="177">
        <f>E21</f>
        <v>0</v>
      </c>
      <c r="L21" s="178"/>
      <c r="M21" s="178"/>
      <c r="N21" s="178"/>
      <c r="O21" s="7"/>
      <c r="P21" s="28"/>
      <c r="Q21" s="28"/>
      <c r="R21" s="33"/>
      <c r="S21" s="33"/>
      <c r="T21" s="33"/>
      <c r="U21" s="33"/>
      <c r="V21" s="33"/>
      <c r="W21" s="28"/>
    </row>
    <row r="22" spans="1:23" x14ac:dyDescent="0.25">
      <c r="A22" s="28"/>
      <c r="B22" s="69">
        <v>12</v>
      </c>
      <c r="C22" s="24"/>
      <c r="D22" s="25"/>
      <c r="E22" s="15"/>
      <c r="F22" s="172"/>
      <c r="G22" s="170"/>
      <c r="H22" s="170"/>
      <c r="I22" s="170"/>
      <c r="J22" s="170"/>
      <c r="K22" s="170"/>
      <c r="L22" s="179">
        <f t="shared" ref="L22:N23" si="0">C22</f>
        <v>0</v>
      </c>
      <c r="M22" s="180">
        <f t="shared" si="0"/>
        <v>0</v>
      </c>
      <c r="N22" s="181">
        <f t="shared" si="0"/>
        <v>0</v>
      </c>
      <c r="O22" s="7"/>
      <c r="P22" s="28"/>
      <c r="Q22" s="28"/>
      <c r="R22" s="33"/>
      <c r="S22" s="33"/>
      <c r="T22" s="33"/>
      <c r="U22" s="33"/>
      <c r="V22" s="33"/>
      <c r="W22" s="28"/>
    </row>
    <row r="23" spans="1:23" x14ac:dyDescent="0.25">
      <c r="A23" s="28"/>
      <c r="B23" s="69">
        <v>13</v>
      </c>
      <c r="C23" s="24"/>
      <c r="D23" s="25"/>
      <c r="E23" s="15"/>
      <c r="F23" s="172"/>
      <c r="G23" s="170"/>
      <c r="H23" s="170"/>
      <c r="I23" s="170"/>
      <c r="J23" s="170"/>
      <c r="K23" s="170"/>
      <c r="L23" s="179">
        <f t="shared" si="0"/>
        <v>0</v>
      </c>
      <c r="M23" s="180">
        <f t="shared" si="0"/>
        <v>0</v>
      </c>
      <c r="N23" s="181">
        <f t="shared" si="0"/>
        <v>0</v>
      </c>
      <c r="O23" s="7"/>
      <c r="P23" s="28"/>
      <c r="Q23" s="28"/>
      <c r="R23" s="33"/>
      <c r="S23" s="33"/>
      <c r="T23" s="33"/>
      <c r="U23" s="33"/>
      <c r="V23" s="33"/>
      <c r="W23" s="28"/>
    </row>
    <row r="24" spans="1:23" x14ac:dyDescent="0.25">
      <c r="A24" s="28"/>
      <c r="B24" s="69">
        <v>14</v>
      </c>
      <c r="C24" s="24"/>
      <c r="D24" s="25"/>
      <c r="E24" s="15"/>
      <c r="F24" s="172"/>
      <c r="G24" s="170"/>
      <c r="H24" s="170"/>
      <c r="I24" s="176">
        <f>C24</f>
        <v>0</v>
      </c>
      <c r="J24" s="167">
        <f>D24</f>
        <v>0</v>
      </c>
      <c r="K24" s="177">
        <f>E24</f>
        <v>0</v>
      </c>
      <c r="L24" s="178"/>
      <c r="M24" s="178"/>
      <c r="N24" s="178"/>
      <c r="O24" s="7"/>
      <c r="P24" s="28"/>
      <c r="Q24" s="28"/>
      <c r="R24" s="33"/>
      <c r="S24" s="33"/>
      <c r="T24" s="33"/>
      <c r="U24" s="33"/>
      <c r="V24" s="33"/>
      <c r="W24" s="28"/>
    </row>
    <row r="25" spans="1:23" ht="15.75" thickBot="1" x14ac:dyDescent="0.3">
      <c r="A25" s="28"/>
      <c r="B25" s="70">
        <v>15</v>
      </c>
      <c r="C25" s="26"/>
      <c r="D25" s="27"/>
      <c r="E25" s="16"/>
      <c r="F25" s="182">
        <f>C25</f>
        <v>0</v>
      </c>
      <c r="G25" s="183">
        <f>D25</f>
        <v>0</v>
      </c>
      <c r="H25" s="184">
        <f>E25</f>
        <v>0</v>
      </c>
      <c r="I25" s="185"/>
      <c r="J25" s="185"/>
      <c r="K25" s="185"/>
      <c r="L25" s="186"/>
      <c r="M25" s="186"/>
      <c r="N25" s="186"/>
      <c r="O25" s="7"/>
      <c r="P25" s="28"/>
      <c r="Q25" s="28"/>
      <c r="R25" s="33"/>
      <c r="S25" s="33"/>
      <c r="T25" s="33"/>
      <c r="U25" s="33"/>
      <c r="V25" s="33"/>
      <c r="W25" s="28"/>
    </row>
    <row r="26" spans="1:23" ht="17.25" thickTop="1" thickBot="1" x14ac:dyDescent="0.3">
      <c r="A26" s="28"/>
      <c r="B26" s="71" t="s">
        <v>12</v>
      </c>
      <c r="C26" s="159">
        <f>SUM(60+ (C11+C13+C16+C20+C25)- (C12+C14+C15+C17+C18+C19+C21+C22+C23+C24))</f>
        <v>60</v>
      </c>
      <c r="D26" s="160">
        <f>SUM(60+ (D11+D13+D16+D20+D25)- (D12+D14+D15+D17+D18+D19+D21+D22+D23+D24))</f>
        <v>60</v>
      </c>
      <c r="E26" s="161">
        <f>SUM(60+ (E11+E13+E16+E20+E25)- (E12+E14+E15+E17+E18+E19+E21+E22+E23+E24))</f>
        <v>60</v>
      </c>
      <c r="F26" s="146">
        <f>SUM(F11:F25)</f>
        <v>0</v>
      </c>
      <c r="G26" s="147">
        <f>SUM(G11:G25)</f>
        <v>0</v>
      </c>
      <c r="H26" s="148">
        <f>SUM(H11:H25)</f>
        <v>0</v>
      </c>
      <c r="I26" s="146">
        <f>30-SUM(I15+I17+I19+I21+I24)</f>
        <v>30</v>
      </c>
      <c r="J26" s="149">
        <f>30-SUM(J15+J17+J19+J21+J24)</f>
        <v>30</v>
      </c>
      <c r="K26" s="148">
        <f>30-SUM(K15+K17+K19+K21+K24)</f>
        <v>30</v>
      </c>
      <c r="L26" s="146">
        <f>30-SUM(L12+L14+L18+L22+L23)</f>
        <v>30</v>
      </c>
      <c r="M26" s="149">
        <f>30-SUM(M12+M14+M18+M22+M23)</f>
        <v>30</v>
      </c>
      <c r="N26" s="150">
        <f>30-SUM(N12+N14+N18+N22+N23)</f>
        <v>30</v>
      </c>
      <c r="O26" s="7"/>
      <c r="P26" s="28"/>
      <c r="Q26" s="28"/>
      <c r="R26" s="33"/>
      <c r="S26" s="33"/>
      <c r="T26" s="33"/>
      <c r="U26" s="33"/>
      <c r="V26" s="33"/>
      <c r="W26" s="28"/>
    </row>
    <row r="27" spans="1:23" ht="16.5" thickBot="1" x14ac:dyDescent="0.3">
      <c r="A27" s="28"/>
      <c r="B27" s="72" t="s">
        <v>13</v>
      </c>
      <c r="C27" s="162" t="str">
        <f>IF(COUNTA(C11:C25)=0,"NO",C26/15)</f>
        <v>NO</v>
      </c>
      <c r="D27" s="163" t="str">
        <f>IF(COUNTA(D11:D25)=0,"NO",D26/15)</f>
        <v>NO</v>
      </c>
      <c r="E27" s="164" t="str">
        <f>IF(COUNTA(E11:E25)=0,"NO",E26/15)</f>
        <v>NO</v>
      </c>
      <c r="F27" s="151" t="str">
        <f>IF(F26/5=0,"NO",F26/5)</f>
        <v>NO</v>
      </c>
      <c r="G27" s="152" t="str">
        <f>IF(G26/5=0,"NO",G26/5)</f>
        <v>NO</v>
      </c>
      <c r="H27" s="153" t="str">
        <f>IF(H26/5=0,"NO",H26/5)</f>
        <v>NO</v>
      </c>
      <c r="I27" s="151" t="str">
        <f t="shared" ref="I27:N27" si="1">IF(I26/5&gt;=6,"NO",I26/5)</f>
        <v>NO</v>
      </c>
      <c r="J27" s="152" t="str">
        <f t="shared" si="1"/>
        <v>NO</v>
      </c>
      <c r="K27" s="153" t="str">
        <f t="shared" si="1"/>
        <v>NO</v>
      </c>
      <c r="L27" s="151" t="str">
        <f t="shared" si="1"/>
        <v>NO</v>
      </c>
      <c r="M27" s="152" t="str">
        <f t="shared" si="1"/>
        <v>NO</v>
      </c>
      <c r="N27" s="153" t="str">
        <f t="shared" si="1"/>
        <v>NO</v>
      </c>
      <c r="O27" s="7"/>
      <c r="P27" s="28"/>
      <c r="Q27" s="28"/>
      <c r="R27" s="33"/>
      <c r="S27" s="33"/>
      <c r="T27" s="33"/>
      <c r="U27" s="33"/>
      <c r="V27" s="33"/>
      <c r="W27" s="28"/>
    </row>
    <row r="28" spans="1:23" ht="16.5" thickBot="1" x14ac:dyDescent="0.3">
      <c r="A28" s="28"/>
      <c r="B28" s="73" t="s">
        <v>14</v>
      </c>
      <c r="C28" s="165" t="s">
        <v>55</v>
      </c>
      <c r="D28" s="155" t="s">
        <v>55</v>
      </c>
      <c r="E28" s="157" t="s">
        <v>55</v>
      </c>
      <c r="F28" s="154" t="s">
        <v>55</v>
      </c>
      <c r="G28" s="155" t="s">
        <v>55</v>
      </c>
      <c r="H28" s="156" t="s">
        <v>55</v>
      </c>
      <c r="I28" s="154" t="s">
        <v>55</v>
      </c>
      <c r="J28" s="155" t="s">
        <v>55</v>
      </c>
      <c r="K28" s="157" t="s">
        <v>55</v>
      </c>
      <c r="L28" s="154" t="s">
        <v>55</v>
      </c>
      <c r="M28" s="155" t="s">
        <v>55</v>
      </c>
      <c r="N28" s="187" t="s">
        <v>55</v>
      </c>
      <c r="O28" s="13"/>
      <c r="P28" s="28"/>
      <c r="Q28" s="28"/>
      <c r="R28" s="33"/>
      <c r="S28" s="33"/>
      <c r="T28" s="33"/>
      <c r="U28" s="33"/>
      <c r="V28" s="33"/>
      <c r="W28" s="28"/>
    </row>
    <row r="29" spans="1:23" ht="15.75" x14ac:dyDescent="0.25">
      <c r="A29" s="28"/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28"/>
      <c r="P29" s="28"/>
      <c r="Q29" s="28"/>
      <c r="R29" s="33"/>
      <c r="S29" s="33"/>
      <c r="T29" s="33"/>
      <c r="U29" s="33"/>
      <c r="V29" s="33"/>
      <c r="W29" s="28"/>
    </row>
    <row r="30" spans="1:23" ht="15.75" x14ac:dyDescent="0.25">
      <c r="A30" s="28"/>
      <c r="B30" s="28"/>
      <c r="C30" s="30"/>
      <c r="D30" s="30"/>
      <c r="E30" s="28"/>
      <c r="F30" s="28"/>
      <c r="G30" s="94" t="s">
        <v>8</v>
      </c>
      <c r="H30" s="94"/>
      <c r="I30" s="94"/>
      <c r="J30" s="111" t="s">
        <v>15</v>
      </c>
      <c r="K30" s="112"/>
      <c r="L30" s="112"/>
      <c r="M30" s="112"/>
      <c r="N30" s="112"/>
      <c r="O30" s="13"/>
      <c r="P30" s="28"/>
      <c r="Q30" s="28"/>
      <c r="R30" s="28"/>
      <c r="S30" s="28"/>
      <c r="T30" s="28"/>
      <c r="U30" s="28"/>
      <c r="V30" s="28"/>
      <c r="W30" s="28"/>
    </row>
    <row r="31" spans="1:23" ht="15.75" x14ac:dyDescent="0.25">
      <c r="A31" s="28"/>
      <c r="B31" s="28"/>
      <c r="C31" s="30"/>
      <c r="D31" s="30"/>
      <c r="E31" s="28"/>
      <c r="F31" s="28"/>
      <c r="G31" s="80" t="s">
        <v>9</v>
      </c>
      <c r="H31" s="80"/>
      <c r="I31" s="80"/>
      <c r="J31" s="108" t="s">
        <v>16</v>
      </c>
      <c r="K31" s="109"/>
      <c r="L31" s="109"/>
      <c r="M31" s="109"/>
      <c r="N31" s="109"/>
      <c r="O31" s="13"/>
      <c r="P31" s="28"/>
      <c r="Q31" s="28"/>
      <c r="R31" s="28"/>
      <c r="S31" s="28"/>
      <c r="T31" s="28"/>
      <c r="U31" s="28"/>
      <c r="V31" s="28"/>
      <c r="W31" s="28"/>
    </row>
    <row r="32" spans="1:23" ht="15.75" x14ac:dyDescent="0.25">
      <c r="A32" s="28"/>
      <c r="B32" s="28"/>
      <c r="C32" s="30"/>
      <c r="D32" s="30"/>
      <c r="E32" s="28"/>
      <c r="F32" s="28"/>
      <c r="G32" s="91" t="s">
        <v>10</v>
      </c>
      <c r="H32" s="91"/>
      <c r="I32" s="91"/>
      <c r="J32" s="110" t="s">
        <v>17</v>
      </c>
      <c r="K32" s="110"/>
      <c r="L32" s="110"/>
      <c r="M32" s="110"/>
      <c r="N32" s="111"/>
      <c r="O32" s="13"/>
      <c r="P32" s="28"/>
      <c r="Q32" s="28"/>
      <c r="R32" s="28"/>
      <c r="S32" s="28"/>
      <c r="T32" s="28"/>
      <c r="U32" s="28"/>
      <c r="V32" s="28"/>
      <c r="W32" s="28"/>
    </row>
    <row r="33" spans="1:23" x14ac:dyDescent="0.25">
      <c r="A33" s="28"/>
      <c r="B33" s="28"/>
      <c r="C33" s="30"/>
      <c r="D33" s="30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</row>
    <row r="34" spans="1:23" ht="28.5" x14ac:dyDescent="0.25">
      <c r="E34" s="14" t="s">
        <v>11</v>
      </c>
    </row>
  </sheetData>
  <sheetProtection algorithmName="SHA-512" hashValue="s48jeUuAp1V8ZcQMSD+4JsgyLopyzPxZJgx9anayW/X6YR942Oqrms7CG3tpTDSMV5eqhjY25RljK0M+ZJmMBA==" saltValue="zIF634WtosaTYs8o0lfXLQ==" spinCount="100000" sheet="1" objects="1" scenarios="1"/>
  <mergeCells count="17">
    <mergeCell ref="G31:I31"/>
    <mergeCell ref="J31:N31"/>
    <mergeCell ref="G32:I32"/>
    <mergeCell ref="J32:N32"/>
    <mergeCell ref="B9:B10"/>
    <mergeCell ref="C9:E9"/>
    <mergeCell ref="F9:H9"/>
    <mergeCell ref="I9:K9"/>
    <mergeCell ref="L9:N9"/>
    <mergeCell ref="G30:I30"/>
    <mergeCell ref="J30:N30"/>
    <mergeCell ref="C5:E5"/>
    <mergeCell ref="C2:D2"/>
    <mergeCell ref="C3:D3"/>
    <mergeCell ref="A4:B4"/>
    <mergeCell ref="E2:F2"/>
    <mergeCell ref="E3:F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horizontalDpi="4294967294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66CE6-499D-41C6-9A62-9708FC156C22}">
  <dimension ref="A1:W44"/>
  <sheetViews>
    <sheetView zoomScaleNormal="100" workbookViewId="0">
      <selection activeCell="P26" sqref="P26"/>
    </sheetView>
  </sheetViews>
  <sheetFormatPr baseColWidth="10" defaultRowHeight="15" x14ac:dyDescent="0.25"/>
  <cols>
    <col min="1" max="1" width="11.42578125" style="18"/>
    <col min="2" max="2" width="13.42578125" style="18" bestFit="1" customWidth="1"/>
    <col min="3" max="3" width="15.7109375" style="68" bestFit="1" customWidth="1"/>
    <col min="4" max="14" width="11.42578125" style="68"/>
    <col min="15" max="17" width="11.42578125" style="18"/>
  </cols>
  <sheetData>
    <row r="1" spans="1:23" ht="15.75" x14ac:dyDescent="0.25">
      <c r="A1" s="38"/>
      <c r="B1" s="38"/>
      <c r="C1" s="102" t="s">
        <v>0</v>
      </c>
      <c r="D1" s="102"/>
      <c r="E1" s="115"/>
      <c r="F1" s="115"/>
      <c r="G1" s="30"/>
      <c r="H1" s="30"/>
      <c r="I1" s="30"/>
      <c r="J1" s="30"/>
      <c r="K1" s="30"/>
      <c r="L1" s="30"/>
      <c r="M1" s="30"/>
      <c r="N1" s="30"/>
      <c r="O1" s="28"/>
      <c r="P1" s="1"/>
      <c r="Q1" s="1"/>
      <c r="R1" s="3"/>
      <c r="S1" s="3"/>
      <c r="T1" s="3"/>
      <c r="U1" s="3"/>
      <c r="V1" s="3"/>
      <c r="W1" s="33"/>
    </row>
    <row r="2" spans="1:23" ht="15.75" x14ac:dyDescent="0.25">
      <c r="A2" s="38"/>
      <c r="B2" s="38"/>
      <c r="C2" s="102" t="s">
        <v>1</v>
      </c>
      <c r="D2" s="102"/>
      <c r="E2" s="99"/>
      <c r="F2" s="100"/>
      <c r="G2" s="30"/>
      <c r="H2" s="30"/>
      <c r="I2" s="30"/>
      <c r="J2" s="30"/>
      <c r="K2" s="30"/>
      <c r="L2" s="30"/>
      <c r="M2" s="30"/>
      <c r="N2" s="30"/>
      <c r="O2" s="28"/>
      <c r="P2" s="1"/>
      <c r="Q2" s="1"/>
      <c r="R2" s="3"/>
      <c r="S2" s="3"/>
      <c r="T2" s="3"/>
      <c r="U2" s="3"/>
      <c r="V2" s="3"/>
      <c r="W2" s="33"/>
    </row>
    <row r="3" spans="1:23" ht="15.75" x14ac:dyDescent="0.25">
      <c r="A3" s="102"/>
      <c r="B3" s="102"/>
      <c r="C3" s="34"/>
      <c r="D3" s="34"/>
      <c r="E3" s="30"/>
      <c r="F3" s="30"/>
      <c r="G3" s="30"/>
      <c r="H3" s="30"/>
      <c r="I3" s="30"/>
      <c r="J3" s="30"/>
      <c r="K3" s="30"/>
      <c r="L3" s="30"/>
      <c r="M3" s="30"/>
      <c r="N3" s="30"/>
      <c r="O3" s="28"/>
      <c r="P3" s="1"/>
      <c r="Q3" s="1"/>
      <c r="R3" s="3"/>
      <c r="S3" s="3"/>
      <c r="T3" s="3"/>
      <c r="U3" s="3"/>
      <c r="V3" s="3"/>
      <c r="W3" s="33"/>
    </row>
    <row r="4" spans="1:23" ht="15.75" x14ac:dyDescent="0.25">
      <c r="A4" s="43"/>
      <c r="B4" s="43"/>
      <c r="C4" s="96" t="s">
        <v>2</v>
      </c>
      <c r="D4" s="96"/>
      <c r="E4" s="96"/>
      <c r="F4" s="30"/>
      <c r="G4" s="30"/>
      <c r="H4" s="30"/>
      <c r="I4" s="30"/>
      <c r="J4" s="30"/>
      <c r="K4" s="30"/>
      <c r="L4" s="30"/>
      <c r="M4" s="30"/>
      <c r="N4" s="30"/>
      <c r="O4" s="28"/>
      <c r="P4" s="1"/>
      <c r="Q4" s="1"/>
      <c r="R4" s="3"/>
      <c r="S4" s="3"/>
      <c r="T4" s="3"/>
      <c r="U4" s="3"/>
      <c r="V4" s="3"/>
      <c r="W4" s="33"/>
    </row>
    <row r="5" spans="1:23" ht="15.75" x14ac:dyDescent="0.25">
      <c r="A5" s="43"/>
      <c r="B5" s="43"/>
      <c r="C5" s="55" t="s">
        <v>3</v>
      </c>
      <c r="D5" s="56" t="s">
        <v>4</v>
      </c>
      <c r="E5" s="57" t="s">
        <v>5</v>
      </c>
      <c r="F5" s="30"/>
      <c r="G5" s="30"/>
      <c r="H5" s="30"/>
      <c r="I5" s="30"/>
      <c r="J5" s="30"/>
      <c r="K5" s="30"/>
      <c r="L5" s="30"/>
      <c r="M5" s="30"/>
      <c r="N5" s="30"/>
      <c r="O5" s="28"/>
      <c r="P5" s="1"/>
      <c r="Q5" s="1"/>
      <c r="R5" s="3"/>
      <c r="S5" s="3"/>
      <c r="T5" s="3"/>
      <c r="U5" s="3"/>
      <c r="V5" s="3"/>
      <c r="W5" s="33"/>
    </row>
    <row r="6" spans="1:23" ht="15.75" x14ac:dyDescent="0.25">
      <c r="A6" s="43"/>
      <c r="B6" s="43"/>
      <c r="C6" s="17"/>
      <c r="D6" s="5"/>
      <c r="E6" s="5"/>
      <c r="F6" s="30"/>
      <c r="G6" s="30"/>
      <c r="H6" s="30"/>
      <c r="I6" s="30"/>
      <c r="J6" s="30"/>
      <c r="K6" s="30"/>
      <c r="L6" s="30"/>
      <c r="M6" s="30"/>
      <c r="N6" s="30"/>
      <c r="O6" s="28"/>
      <c r="P6" s="1"/>
      <c r="Q6" s="1"/>
      <c r="R6" s="3"/>
      <c r="S6" s="3"/>
      <c r="T6" s="3"/>
      <c r="U6" s="3"/>
      <c r="V6" s="3"/>
      <c r="W6" s="33"/>
    </row>
    <row r="7" spans="1:23" ht="15.75" thickBot="1" x14ac:dyDescent="0.3">
      <c r="A7" s="38"/>
      <c r="B7" s="38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8"/>
      <c r="W7" s="29"/>
    </row>
    <row r="8" spans="1:23" ht="17.25" thickTop="1" thickBot="1" x14ac:dyDescent="0.3">
      <c r="A8" s="28"/>
      <c r="B8" s="101" t="s">
        <v>18</v>
      </c>
      <c r="C8" s="85" t="s">
        <v>7</v>
      </c>
      <c r="D8" s="85"/>
      <c r="E8" s="86"/>
      <c r="F8" s="87" t="s">
        <v>8</v>
      </c>
      <c r="G8" s="88"/>
      <c r="H8" s="88"/>
      <c r="I8" s="89" t="s">
        <v>9</v>
      </c>
      <c r="J8" s="90"/>
      <c r="K8" s="90"/>
      <c r="L8" s="97" t="s">
        <v>10</v>
      </c>
      <c r="M8" s="98"/>
      <c r="N8" s="98"/>
      <c r="O8" s="7"/>
      <c r="P8" s="1"/>
      <c r="Q8" s="1"/>
      <c r="R8" s="1"/>
      <c r="S8" s="1"/>
      <c r="T8" s="1"/>
      <c r="U8" s="1"/>
      <c r="V8" s="1"/>
      <c r="W8" s="28"/>
    </row>
    <row r="9" spans="1:23" ht="28.5" x14ac:dyDescent="0.25">
      <c r="A9" s="28"/>
      <c r="B9" s="101"/>
      <c r="C9" s="55" t="s">
        <v>3</v>
      </c>
      <c r="D9" s="56" t="s">
        <v>4</v>
      </c>
      <c r="E9" s="58" t="s">
        <v>5</v>
      </c>
      <c r="F9" s="59" t="s">
        <v>3</v>
      </c>
      <c r="G9" s="56" t="s">
        <v>4</v>
      </c>
      <c r="H9" s="57" t="s">
        <v>5</v>
      </c>
      <c r="I9" s="55" t="s">
        <v>3</v>
      </c>
      <c r="J9" s="56" t="s">
        <v>4</v>
      </c>
      <c r="K9" s="57" t="s">
        <v>5</v>
      </c>
      <c r="L9" s="60" t="s">
        <v>3</v>
      </c>
      <c r="M9" s="61" t="s">
        <v>4</v>
      </c>
      <c r="N9" s="62" t="s">
        <v>5</v>
      </c>
      <c r="O9" s="7"/>
      <c r="Q9" s="14"/>
      <c r="R9" s="3"/>
      <c r="S9" s="3"/>
      <c r="T9" s="3"/>
      <c r="U9" s="3"/>
      <c r="V9" s="3"/>
      <c r="W9" s="28"/>
    </row>
    <row r="10" spans="1:23" x14ac:dyDescent="0.25">
      <c r="A10" s="28"/>
      <c r="B10" s="69">
        <v>1</v>
      </c>
      <c r="C10" s="188" t="str">
        <f>Miembro1!C27</f>
        <v>NO</v>
      </c>
      <c r="D10" s="189" t="str">
        <f>Miembro1!D27</f>
        <v>NO</v>
      </c>
      <c r="E10" s="190" t="str">
        <f>Miembro1!E27</f>
        <v>NO</v>
      </c>
      <c r="F10" s="188" t="str">
        <f>Miembro1!F27</f>
        <v>NO</v>
      </c>
      <c r="G10" s="189" t="str">
        <f>Miembro1!G27</f>
        <v>NO</v>
      </c>
      <c r="H10" s="190" t="str">
        <f>Miembro1!H27</f>
        <v>NO</v>
      </c>
      <c r="I10" s="188" t="str">
        <f>Miembro1!I27</f>
        <v>NO</v>
      </c>
      <c r="J10" s="189" t="str">
        <f>Miembro1!J27</f>
        <v>NO</v>
      </c>
      <c r="K10" s="190" t="str">
        <f>Miembro1!K27</f>
        <v>NO</v>
      </c>
      <c r="L10" s="188" t="str">
        <f>Miembro1!L27</f>
        <v>NO</v>
      </c>
      <c r="M10" s="189" t="str">
        <f>Miembro1!M27</f>
        <v>NO</v>
      </c>
      <c r="N10" s="190" t="str">
        <f>Miembro1!N27</f>
        <v>NO</v>
      </c>
      <c r="O10" s="7"/>
      <c r="P10" s="1"/>
      <c r="Q10" s="1"/>
      <c r="R10" s="3"/>
      <c r="S10" s="3"/>
      <c r="T10" s="3"/>
      <c r="U10" s="3"/>
      <c r="V10" s="3"/>
      <c r="W10" s="28"/>
    </row>
    <row r="11" spans="1:23" x14ac:dyDescent="0.25">
      <c r="A11" s="28"/>
      <c r="B11" s="69">
        <v>2</v>
      </c>
      <c r="C11" s="188" t="str">
        <f>Miembro2!C27</f>
        <v>NO</v>
      </c>
      <c r="D11" s="189" t="str">
        <f>Miembro2!D27</f>
        <v>NO</v>
      </c>
      <c r="E11" s="190" t="str">
        <f>Miembro2!E27</f>
        <v>NO</v>
      </c>
      <c r="F11" s="188" t="str">
        <f>Miembro2!F27</f>
        <v>NO</v>
      </c>
      <c r="G11" s="189" t="str">
        <f>Miembro2!G27</f>
        <v>NO</v>
      </c>
      <c r="H11" s="190" t="str">
        <f>Miembro2!H27</f>
        <v>NO</v>
      </c>
      <c r="I11" s="188" t="str">
        <f>Miembro2!I27</f>
        <v>NO</v>
      </c>
      <c r="J11" s="189" t="str">
        <f>Miembro2!J27</f>
        <v>NO</v>
      </c>
      <c r="K11" s="190" t="str">
        <f>Miembro2!K27</f>
        <v>NO</v>
      </c>
      <c r="L11" s="188" t="str">
        <f>Miembro2!L27</f>
        <v>NO</v>
      </c>
      <c r="M11" s="189" t="str">
        <f>Miembro2!M27</f>
        <v>NO</v>
      </c>
      <c r="N11" s="190" t="str">
        <f>Miembro2!N27</f>
        <v>NO</v>
      </c>
      <c r="O11" s="7"/>
      <c r="P11" s="1"/>
      <c r="Q11" s="1"/>
      <c r="R11" s="3"/>
      <c r="S11" s="3"/>
      <c r="T11" s="3"/>
      <c r="U11" s="3"/>
      <c r="V11" s="3"/>
      <c r="W11" s="1"/>
    </row>
    <row r="12" spans="1:23" x14ac:dyDescent="0.25">
      <c r="A12" s="28"/>
      <c r="B12" s="69">
        <v>3</v>
      </c>
      <c r="C12" s="188" t="str">
        <f>Miembro3!C27</f>
        <v>NO</v>
      </c>
      <c r="D12" s="189" t="str">
        <f>Miembro3!D27</f>
        <v>NO</v>
      </c>
      <c r="E12" s="190" t="str">
        <f>Miembro3!E27</f>
        <v>NO</v>
      </c>
      <c r="F12" s="188" t="str">
        <f>Miembro3!F27</f>
        <v>NO</v>
      </c>
      <c r="G12" s="189" t="str">
        <f>Miembro3!G27</f>
        <v>NO</v>
      </c>
      <c r="H12" s="190" t="str">
        <f>Miembro3!H27</f>
        <v>NO</v>
      </c>
      <c r="I12" s="188" t="str">
        <f>Miembro3!I27</f>
        <v>NO</v>
      </c>
      <c r="J12" s="189" t="str">
        <f>Miembro3!J27</f>
        <v>NO</v>
      </c>
      <c r="K12" s="190" t="str">
        <f>Miembro3!K27</f>
        <v>NO</v>
      </c>
      <c r="L12" s="188" t="str">
        <f>Miembro3!L27</f>
        <v>NO</v>
      </c>
      <c r="M12" s="189" t="str">
        <f>Miembro3!M27</f>
        <v>NO</v>
      </c>
      <c r="N12" s="190" t="str">
        <f>Miembro3!N27</f>
        <v>NO</v>
      </c>
      <c r="O12" s="7"/>
      <c r="P12" s="1"/>
      <c r="Q12" s="1"/>
      <c r="R12" s="3"/>
      <c r="S12" s="3"/>
      <c r="T12" s="3"/>
      <c r="U12" s="3"/>
      <c r="V12" s="3"/>
      <c r="W12" s="1"/>
    </row>
    <row r="13" spans="1:23" x14ac:dyDescent="0.25">
      <c r="A13" s="28"/>
      <c r="B13" s="69">
        <v>4</v>
      </c>
      <c r="C13" s="188" t="str">
        <f>Miembro4!C27</f>
        <v>NO</v>
      </c>
      <c r="D13" s="189" t="str">
        <f>Miembro4!D27</f>
        <v>NO</v>
      </c>
      <c r="E13" s="190" t="str">
        <f>Miembro4!E27</f>
        <v>NO</v>
      </c>
      <c r="F13" s="188" t="str">
        <f>Miembro4!F27</f>
        <v>NO</v>
      </c>
      <c r="G13" s="189" t="str">
        <f>Miembro4!G27</f>
        <v>NO</v>
      </c>
      <c r="H13" s="190" t="str">
        <f>Miembro4!H27</f>
        <v>NO</v>
      </c>
      <c r="I13" s="188" t="str">
        <f>Miembro4!I27</f>
        <v>NO</v>
      </c>
      <c r="J13" s="189" t="str">
        <f>Miembro4!J27</f>
        <v>NO</v>
      </c>
      <c r="K13" s="190" t="str">
        <f>Miembro4!K27</f>
        <v>NO</v>
      </c>
      <c r="L13" s="188" t="str">
        <f>Miembro4!L27</f>
        <v>NO</v>
      </c>
      <c r="M13" s="189" t="str">
        <f>Miembro4!M27</f>
        <v>NO</v>
      </c>
      <c r="N13" s="190" t="str">
        <f>Miembro4!N27</f>
        <v>NO</v>
      </c>
      <c r="O13" s="7"/>
      <c r="P13" s="1"/>
      <c r="Q13" s="1"/>
      <c r="R13" s="3"/>
      <c r="S13" s="3"/>
      <c r="T13" s="3"/>
      <c r="U13" s="3"/>
      <c r="V13" s="3"/>
      <c r="W13" s="1"/>
    </row>
    <row r="14" spans="1:23" x14ac:dyDescent="0.25">
      <c r="A14" s="28"/>
      <c r="B14" s="69">
        <v>5</v>
      </c>
      <c r="C14" s="188" t="str">
        <f>Miembro5!C27</f>
        <v>NO</v>
      </c>
      <c r="D14" s="189" t="str">
        <f>Miembro5!D27</f>
        <v>NO</v>
      </c>
      <c r="E14" s="190" t="str">
        <f>Miembro5!E27</f>
        <v>NO</v>
      </c>
      <c r="F14" s="188" t="str">
        <f>Miembro5!F27</f>
        <v>NO</v>
      </c>
      <c r="G14" s="189" t="str">
        <f>Miembro5!G27</f>
        <v>NO</v>
      </c>
      <c r="H14" s="190" t="str">
        <f>Miembro5!H27</f>
        <v>NO</v>
      </c>
      <c r="I14" s="188" t="str">
        <f>Miembro5!I27</f>
        <v>NO</v>
      </c>
      <c r="J14" s="189" t="str">
        <f>Miembro5!J27</f>
        <v>NO</v>
      </c>
      <c r="K14" s="190" t="str">
        <f>Miembro5!K27</f>
        <v>NO</v>
      </c>
      <c r="L14" s="188" t="str">
        <f>Miembro5!L27</f>
        <v>NO</v>
      </c>
      <c r="M14" s="189" t="str">
        <f>Miembro5!M27</f>
        <v>NO</v>
      </c>
      <c r="N14" s="190" t="str">
        <f>Miembro5!N27</f>
        <v>NO</v>
      </c>
      <c r="O14" s="7"/>
      <c r="P14" s="1"/>
      <c r="Q14" s="1"/>
      <c r="R14" s="3"/>
      <c r="S14" s="3"/>
      <c r="T14" s="3"/>
      <c r="U14" s="3"/>
      <c r="V14" s="3"/>
      <c r="W14" s="1"/>
    </row>
    <row r="15" spans="1:23" x14ac:dyDescent="0.25">
      <c r="A15" s="28"/>
      <c r="B15" s="69">
        <v>6</v>
      </c>
      <c r="C15" s="191"/>
      <c r="D15" s="192"/>
      <c r="E15" s="193"/>
      <c r="F15" s="191"/>
      <c r="G15" s="192"/>
      <c r="H15" s="193"/>
      <c r="I15" s="191"/>
      <c r="J15" s="192"/>
      <c r="K15" s="193"/>
      <c r="L15" s="191"/>
      <c r="M15" s="192"/>
      <c r="N15" s="193"/>
      <c r="O15" s="7"/>
      <c r="P15" s="1"/>
      <c r="Q15" s="1"/>
      <c r="R15" s="3"/>
      <c r="S15" s="3"/>
      <c r="T15" s="3"/>
      <c r="U15" s="3"/>
      <c r="V15" s="3"/>
      <c r="W15" s="1"/>
    </row>
    <row r="16" spans="1:23" x14ac:dyDescent="0.25">
      <c r="A16" s="28"/>
      <c r="B16" s="69">
        <v>7</v>
      </c>
      <c r="C16" s="191"/>
      <c r="D16" s="192"/>
      <c r="E16" s="193"/>
      <c r="F16" s="191"/>
      <c r="G16" s="192"/>
      <c r="H16" s="193"/>
      <c r="I16" s="191"/>
      <c r="J16" s="192"/>
      <c r="K16" s="193"/>
      <c r="L16" s="191"/>
      <c r="M16" s="192"/>
      <c r="N16" s="193"/>
      <c r="O16" s="7"/>
      <c r="P16" s="1"/>
      <c r="Q16" s="1"/>
      <c r="R16" s="3"/>
      <c r="S16" s="3"/>
      <c r="T16" s="3"/>
      <c r="U16" s="3"/>
      <c r="V16" s="3"/>
      <c r="W16" s="1"/>
    </row>
    <row r="17" spans="1:23" ht="15.75" thickBot="1" x14ac:dyDescent="0.3">
      <c r="A17" s="28"/>
      <c r="B17" s="69">
        <v>8</v>
      </c>
      <c r="C17" s="191"/>
      <c r="D17" s="192"/>
      <c r="E17" s="193"/>
      <c r="F17" s="191"/>
      <c r="G17" s="192"/>
      <c r="H17" s="193"/>
      <c r="I17" s="191"/>
      <c r="J17" s="192"/>
      <c r="K17" s="193"/>
      <c r="L17" s="191"/>
      <c r="M17" s="192"/>
      <c r="N17" s="193"/>
      <c r="O17" s="7"/>
      <c r="P17" s="1"/>
      <c r="Q17" s="1"/>
      <c r="R17" s="3"/>
      <c r="S17" s="3"/>
      <c r="T17" s="3"/>
      <c r="U17" s="3"/>
      <c r="V17" s="3"/>
      <c r="W17" s="1"/>
    </row>
    <row r="18" spans="1:23" ht="16.5" thickBot="1" x14ac:dyDescent="0.3">
      <c r="A18" s="28"/>
      <c r="B18" s="75" t="s">
        <v>13</v>
      </c>
      <c r="C18" s="162" t="e">
        <f t="shared" ref="C18:N18" si="0">AVERAGE(C10:C14)</f>
        <v>#DIV/0!</v>
      </c>
      <c r="D18" s="163" t="e">
        <f t="shared" si="0"/>
        <v>#DIV/0!</v>
      </c>
      <c r="E18" s="164" t="e">
        <f>AVERAGE(E10:E14)</f>
        <v>#DIV/0!</v>
      </c>
      <c r="F18" s="162" t="e">
        <f t="shared" si="0"/>
        <v>#DIV/0!</v>
      </c>
      <c r="G18" s="163" t="e">
        <f t="shared" si="0"/>
        <v>#DIV/0!</v>
      </c>
      <c r="H18" s="164" t="e">
        <f t="shared" si="0"/>
        <v>#DIV/0!</v>
      </c>
      <c r="I18" s="162" t="e">
        <f t="shared" si="0"/>
        <v>#DIV/0!</v>
      </c>
      <c r="J18" s="163" t="e">
        <f t="shared" si="0"/>
        <v>#DIV/0!</v>
      </c>
      <c r="K18" s="164" t="e">
        <f t="shared" si="0"/>
        <v>#DIV/0!</v>
      </c>
      <c r="L18" s="162" t="e">
        <f t="shared" si="0"/>
        <v>#DIV/0!</v>
      </c>
      <c r="M18" s="163" t="e">
        <f t="shared" si="0"/>
        <v>#DIV/0!</v>
      </c>
      <c r="N18" s="164" t="e">
        <f t="shared" si="0"/>
        <v>#DIV/0!</v>
      </c>
      <c r="O18" s="7"/>
      <c r="P18" s="1"/>
      <c r="Q18" s="1"/>
      <c r="R18" s="3"/>
      <c r="S18" s="3"/>
      <c r="T18" s="3"/>
      <c r="U18" s="3"/>
      <c r="V18" s="3"/>
      <c r="W18" s="1"/>
    </row>
    <row r="19" spans="1:23" ht="16.5" thickBot="1" x14ac:dyDescent="0.3">
      <c r="A19" s="28"/>
      <c r="B19" s="73" t="s">
        <v>14</v>
      </c>
      <c r="C19" s="165" t="e">
        <f>Datos!C54</f>
        <v>#DIV/0!</v>
      </c>
      <c r="D19" s="165" t="e">
        <f>Datos!D54</f>
        <v>#DIV/0!</v>
      </c>
      <c r="E19" s="165" t="e">
        <f>Datos!E54</f>
        <v>#DIV/0!</v>
      </c>
      <c r="F19" s="165" t="e">
        <f>Datos!F54</f>
        <v>#DIV/0!</v>
      </c>
      <c r="G19" s="165" t="e">
        <f>Datos!G54</f>
        <v>#DIV/0!</v>
      </c>
      <c r="H19" s="165" t="e">
        <f>Datos!H54</f>
        <v>#DIV/0!</v>
      </c>
      <c r="I19" s="165" t="e">
        <f>Datos!I54</f>
        <v>#DIV/0!</v>
      </c>
      <c r="J19" s="165" t="e">
        <f>Datos!J54</f>
        <v>#DIV/0!</v>
      </c>
      <c r="K19" s="165" t="e">
        <f>Datos!K54</f>
        <v>#DIV/0!</v>
      </c>
      <c r="L19" s="165" t="e">
        <f>Datos!L54</f>
        <v>#DIV/0!</v>
      </c>
      <c r="M19" s="165" t="e">
        <f>Datos!M54</f>
        <v>#DIV/0!</v>
      </c>
      <c r="N19" s="165" t="e">
        <f>Datos!N54</f>
        <v>#DIV/0!</v>
      </c>
      <c r="O19" s="13"/>
      <c r="P19" s="1"/>
      <c r="Q19" s="1"/>
      <c r="R19" s="3"/>
      <c r="S19" s="3"/>
      <c r="T19" s="3"/>
      <c r="U19" s="3"/>
      <c r="V19" s="3"/>
      <c r="W19" s="1"/>
    </row>
    <row r="20" spans="1:23" x14ac:dyDescent="0.2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8"/>
      <c r="W20" s="18"/>
    </row>
    <row r="21" spans="1:23" x14ac:dyDescent="0.25">
      <c r="A21" s="38"/>
      <c r="B21" s="38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8"/>
      <c r="W21" s="18"/>
    </row>
    <row r="22" spans="1:23" x14ac:dyDescent="0.2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8"/>
      <c r="W22" s="18"/>
    </row>
    <row r="23" spans="1:23" x14ac:dyDescent="0.25">
      <c r="A23" s="38"/>
      <c r="B23" s="38"/>
      <c r="C23" s="39"/>
      <c r="D23" s="39"/>
      <c r="E23" s="39"/>
      <c r="F23" s="39"/>
      <c r="G23" s="39"/>
      <c r="H23" s="40"/>
      <c r="I23" s="40"/>
      <c r="J23" s="40"/>
      <c r="K23" s="40"/>
      <c r="L23" s="39"/>
      <c r="M23" s="39"/>
      <c r="N23" s="39"/>
      <c r="O23" s="38"/>
      <c r="W23" s="18"/>
    </row>
    <row r="24" spans="1:23" ht="15.75" x14ac:dyDescent="0.25">
      <c r="A24" s="38"/>
      <c r="B24" s="38"/>
      <c r="C24" s="39"/>
      <c r="D24" s="39"/>
      <c r="E24" s="39"/>
      <c r="F24" s="39"/>
      <c r="G24" s="39"/>
      <c r="H24" s="120" t="s">
        <v>8</v>
      </c>
      <c r="I24" s="121"/>
      <c r="J24" s="122" t="s">
        <v>15</v>
      </c>
      <c r="K24" s="122"/>
      <c r="L24" s="122"/>
      <c r="M24" s="122"/>
      <c r="N24" s="41"/>
      <c r="O24" s="38"/>
      <c r="W24" s="18"/>
    </row>
    <row r="25" spans="1:23" ht="15.75" x14ac:dyDescent="0.25">
      <c r="A25" s="38"/>
      <c r="B25" s="38"/>
      <c r="C25" s="39"/>
      <c r="D25" s="39"/>
      <c r="E25" s="39"/>
      <c r="F25" s="39"/>
      <c r="G25" s="39"/>
      <c r="H25" s="116" t="s">
        <v>9</v>
      </c>
      <c r="I25" s="117"/>
      <c r="J25" s="92" t="s">
        <v>16</v>
      </c>
      <c r="K25" s="92"/>
      <c r="L25" s="92"/>
      <c r="M25" s="92"/>
      <c r="N25" s="41"/>
      <c r="O25" s="38"/>
      <c r="W25" s="18"/>
    </row>
    <row r="26" spans="1:23" ht="15.75" x14ac:dyDescent="0.25">
      <c r="A26" s="38"/>
      <c r="B26" s="38"/>
      <c r="C26" s="39"/>
      <c r="D26" s="39"/>
      <c r="E26" s="39"/>
      <c r="F26" s="39"/>
      <c r="G26" s="39"/>
      <c r="H26" s="118" t="s">
        <v>10</v>
      </c>
      <c r="I26" s="119"/>
      <c r="J26" s="92" t="s">
        <v>17</v>
      </c>
      <c r="K26" s="92"/>
      <c r="L26" s="92"/>
      <c r="M26" s="92"/>
      <c r="N26" s="41"/>
      <c r="O26" s="38"/>
      <c r="W26" s="18"/>
    </row>
    <row r="27" spans="1:23" x14ac:dyDescent="0.25">
      <c r="A27" s="38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8"/>
      <c r="W27" s="18"/>
    </row>
    <row r="28" spans="1:23" ht="28.5" x14ac:dyDescent="0.25">
      <c r="A28" s="38"/>
      <c r="B28" s="38"/>
      <c r="C28" s="39"/>
      <c r="D28" s="35" t="s">
        <v>11</v>
      </c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8"/>
      <c r="R28" s="18"/>
      <c r="S28" s="18"/>
      <c r="T28" s="18"/>
      <c r="U28" s="18"/>
      <c r="V28" s="18"/>
      <c r="W28" s="18"/>
    </row>
    <row r="29" spans="1:23" x14ac:dyDescent="0.25">
      <c r="A29" s="38"/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8"/>
    </row>
    <row r="30" spans="1:23" x14ac:dyDescent="0.25">
      <c r="A30" s="38"/>
      <c r="B30" s="38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8"/>
    </row>
    <row r="31" spans="1:23" x14ac:dyDescent="0.25">
      <c r="A31" s="38"/>
      <c r="B31" s="38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8"/>
    </row>
    <row r="32" spans="1:23" x14ac:dyDescent="0.25">
      <c r="A32" s="38"/>
      <c r="B32" s="38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8"/>
    </row>
    <row r="33" spans="1:15" x14ac:dyDescent="0.25">
      <c r="A33" s="38"/>
      <c r="B33" s="38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8"/>
    </row>
    <row r="34" spans="1:15" x14ac:dyDescent="0.25">
      <c r="A34" s="38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8"/>
    </row>
    <row r="35" spans="1:15" x14ac:dyDescent="0.25">
      <c r="A35" s="38"/>
      <c r="B35" s="38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8"/>
    </row>
    <row r="36" spans="1:15" x14ac:dyDescent="0.25">
      <c r="A36" s="38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8"/>
    </row>
    <row r="37" spans="1:15" x14ac:dyDescent="0.25">
      <c r="A37" s="38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8"/>
    </row>
    <row r="38" spans="1:15" x14ac:dyDescent="0.25">
      <c r="A38" s="38"/>
      <c r="B38" s="38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8"/>
    </row>
    <row r="39" spans="1:15" x14ac:dyDescent="0.25">
      <c r="A39" s="38"/>
      <c r="B39" s="38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8"/>
    </row>
    <row r="40" spans="1:15" x14ac:dyDescent="0.25">
      <c r="A40" s="38"/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8"/>
    </row>
    <row r="41" spans="1:15" x14ac:dyDescent="0.25">
      <c r="A41" s="38"/>
      <c r="B41" s="38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8"/>
    </row>
    <row r="42" spans="1:15" x14ac:dyDescent="0.25">
      <c r="A42" s="38"/>
      <c r="B42" s="38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8"/>
    </row>
    <row r="43" spans="1:15" x14ac:dyDescent="0.25">
      <c r="A43" s="38"/>
      <c r="B43" s="38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8"/>
    </row>
    <row r="44" spans="1:15" x14ac:dyDescent="0.25">
      <c r="A44" s="38"/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8"/>
    </row>
  </sheetData>
  <sheetProtection algorithmName="SHA-512" hashValue="aMArxFQ1Bm4Fcyq2pWtSfGNuLdU93x6haSVmv1GuCehzYOwh+/g6guE2jXVelBK8ibrDAEsS/Rb7vyqKVb3HRA==" saltValue="77AED6X0dktocWqfXt6bdQ==" spinCount="100000" sheet="1" objects="1" scenarios="1"/>
  <mergeCells count="17">
    <mergeCell ref="H25:I25"/>
    <mergeCell ref="J25:M25"/>
    <mergeCell ref="H26:I26"/>
    <mergeCell ref="J26:M26"/>
    <mergeCell ref="B8:B9"/>
    <mergeCell ref="C8:E8"/>
    <mergeCell ref="F8:H8"/>
    <mergeCell ref="I8:K8"/>
    <mergeCell ref="L8:N8"/>
    <mergeCell ref="H24:I24"/>
    <mergeCell ref="J24:M24"/>
    <mergeCell ref="C4:E4"/>
    <mergeCell ref="C1:D1"/>
    <mergeCell ref="C2:D2"/>
    <mergeCell ref="A3:B3"/>
    <mergeCell ref="E1:F1"/>
    <mergeCell ref="E2:F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1" orientation="landscape" horizontalDpi="4294967294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1DD4E-E2A9-4034-9F61-7F864ECC801C}">
  <dimension ref="A2:Q54"/>
  <sheetViews>
    <sheetView topLeftCell="A25" zoomScaleNormal="100" workbookViewId="0">
      <selection activeCell="K58" sqref="K58"/>
    </sheetView>
  </sheetViews>
  <sheetFormatPr baseColWidth="10" defaultRowHeight="15" x14ac:dyDescent="0.25"/>
  <cols>
    <col min="1" max="2" width="11.42578125" style="18"/>
    <col min="3" max="14" width="11.42578125" style="68"/>
    <col min="15" max="17" width="11.42578125" style="18"/>
  </cols>
  <sheetData>
    <row r="2" spans="2:14" x14ac:dyDescent="0.25">
      <c r="C2" s="76" t="s">
        <v>19</v>
      </c>
    </row>
    <row r="3" spans="2:14" x14ac:dyDescent="0.25">
      <c r="C3" s="194" t="str">
        <f>IF(AND(Miembro1!C27&gt;=0.1,Miembro1!C27&lt;2.27),20,"")</f>
        <v/>
      </c>
      <c r="D3" s="194" t="str">
        <f>IF(AND(Miembro1!D27&gt;=0.1,Miembro1!D27&lt;2.27),20,"")</f>
        <v/>
      </c>
      <c r="E3" s="194" t="str">
        <f>IF(AND(Miembro1!E27&gt;=0.1,Miembro1!E27&lt;2.27),20,"")</f>
        <v/>
      </c>
      <c r="F3" s="194" t="str">
        <f>IF(AND(Miembro1!F27&gt;=0.1,Miembro1!F27&lt;2.27),20,"")</f>
        <v/>
      </c>
      <c r="G3" s="194" t="str">
        <f>IF(AND(Miembro1!G27&gt;=0.1,Miembro1!G27&lt;2.27),20,"")</f>
        <v/>
      </c>
      <c r="H3" s="194" t="str">
        <f>IF(AND(Miembro1!H27&gt;=0.1,Miembro1!H27&lt;2.27),20,"")</f>
        <v/>
      </c>
      <c r="I3" s="194" t="str">
        <f>IF(AND(Miembro1!I27&gt;=0.1,Miembro1!I27&lt;2.27),20,"")</f>
        <v/>
      </c>
      <c r="J3" s="194" t="str">
        <f>IF(AND(Miembro1!J27&gt;=0.1,Miembro1!J27&lt;2.27),20,"")</f>
        <v/>
      </c>
      <c r="K3" s="194" t="str">
        <f>IF(AND(Miembro1!K27&gt;=0.1,Miembro1!K27&lt;2.27),20,"")</f>
        <v/>
      </c>
      <c r="L3" s="194" t="str">
        <f>IF(AND(Miembro1!L27&gt;=0.1,Miembro1!L27&lt;2.27),20,"")</f>
        <v/>
      </c>
      <c r="M3" s="194" t="str">
        <f>IF(AND(Miembro1!M27&gt;=0.1,Miembro1!M27&lt;2.27),20,"")</f>
        <v/>
      </c>
      <c r="N3" s="194" t="str">
        <f>IF(AND(Miembro1!N27&gt;=0.1,Miembro1!N27&lt;2.27),20,"")</f>
        <v/>
      </c>
    </row>
    <row r="4" spans="2:14" x14ac:dyDescent="0.25">
      <c r="C4" s="194" t="str">
        <f>IF(AND(Miembro1!C27&gt;=2.27,Miembro1!C27&lt;2.67),40,"")</f>
        <v/>
      </c>
      <c r="D4" s="194" t="str">
        <f>IF(AND(Miembro1!D27&gt;=2.27,Miembro1!D27&lt;2.67),40,"")</f>
        <v/>
      </c>
      <c r="E4" s="194" t="str">
        <f>IF(AND(Miembro1!E27&gt;=2.27,Miembro1!E27&lt;2.67),40,"")</f>
        <v/>
      </c>
      <c r="F4" s="194" t="str">
        <f>IF(AND(Miembro1!F27&gt;=2.27,Miembro1!F27&lt;2.67),40,"")</f>
        <v/>
      </c>
      <c r="G4" s="194" t="str">
        <f>IF(AND(Miembro1!G27&gt;=2.27,Miembro1!G27&lt;2.67),40,"")</f>
        <v/>
      </c>
      <c r="H4" s="194" t="str">
        <f>IF(AND(Miembro1!H27&gt;=2.27,Miembro1!H27&lt;2.67),40,"")</f>
        <v/>
      </c>
      <c r="I4" s="194" t="str">
        <f>IF(AND(Miembro1!I27&gt;=2.27,Miembro1!I27&lt;2.67),40,"")</f>
        <v/>
      </c>
      <c r="J4" s="194" t="str">
        <f>IF(AND(Miembro1!J27&gt;=2.27,Miembro1!J27&lt;2.67),40,"")</f>
        <v/>
      </c>
      <c r="K4" s="194" t="str">
        <f>IF(AND(Miembro1!K27&gt;=2.27,Miembro1!K27&lt;2.67),40,"")</f>
        <v/>
      </c>
      <c r="L4" s="194" t="str">
        <f>IF(AND(Miembro1!L27&gt;=2.27,Miembro1!L27&lt;2.67),40,"")</f>
        <v/>
      </c>
      <c r="M4" s="194" t="str">
        <f>IF(AND(Miembro1!M27&gt;=2.27,Miembro1!M27&lt;2.67),40,"")</f>
        <v/>
      </c>
      <c r="N4" s="194" t="str">
        <f>IF(AND(Miembro1!N27&gt;=2.27,Miembro1!N27&lt;2.67),40,"")</f>
        <v/>
      </c>
    </row>
    <row r="5" spans="2:14" x14ac:dyDescent="0.25">
      <c r="C5" s="194" t="str">
        <f>IF(AND(Miembro1!C27&gt;=2.67,Miembro1!C27&lt;3.07),60,"")</f>
        <v/>
      </c>
      <c r="D5" s="194" t="str">
        <f>IF(AND(Miembro1!D27&gt;=2.67,Miembro1!D27&lt;3.07),60,"")</f>
        <v/>
      </c>
      <c r="E5" s="194" t="str">
        <f>IF(AND(Miembro1!E27&gt;=2.67,Miembro1!E27&lt;3.07),60,"")</f>
        <v/>
      </c>
      <c r="F5" s="194" t="str">
        <f>IF(AND(Miembro1!F27&gt;=2.67,Miembro1!F27&lt;3.07),60,"")</f>
        <v/>
      </c>
      <c r="G5" s="194" t="str">
        <f>IF(AND(Miembro1!G27&gt;=2.67,Miembro1!G27&lt;3.07),60,"")</f>
        <v/>
      </c>
      <c r="H5" s="194" t="str">
        <f>IF(AND(Miembro1!H27&gt;=2.67,Miembro1!H27&lt;3.07),60,"")</f>
        <v/>
      </c>
      <c r="I5" s="194" t="str">
        <f>IF(AND(Miembro1!I27&gt;=2.67,Miembro1!I27&lt;3.07),60,"")</f>
        <v/>
      </c>
      <c r="J5" s="194" t="str">
        <f>IF(AND(Miembro1!J27&gt;=2.67,Miembro1!J27&lt;3.07),60,"")</f>
        <v/>
      </c>
      <c r="K5" s="194" t="str">
        <f>IF(AND(Miembro1!K27&gt;=2.67,Miembro1!K27&lt;3.07),60,"")</f>
        <v/>
      </c>
      <c r="L5" s="194" t="str">
        <f>IF(AND(Miembro1!L27&gt;=2.67,Miembro1!L27&lt;3.07),60,"")</f>
        <v/>
      </c>
      <c r="M5" s="194" t="str">
        <f>IF(AND(Miembro1!M27&gt;=2.67,Miembro1!M27&lt;3.07),60,"")</f>
        <v/>
      </c>
      <c r="N5" s="194" t="str">
        <f>IF(AND(Miembro1!N27&gt;=2.67,Miembro1!N27&lt;3.07),60,"")</f>
        <v/>
      </c>
    </row>
    <row r="6" spans="2:14" x14ac:dyDescent="0.25">
      <c r="C6" s="194" t="str">
        <f>IF(AND(Miembro1!C27&gt;=3.07,Miembro1!C27&lt;3.43),80,"")</f>
        <v/>
      </c>
      <c r="D6" s="194" t="str">
        <f>IF(AND(Miembro1!D27&gt;=3.07,Miembro1!D27&lt;3.43),80,"")</f>
        <v/>
      </c>
      <c r="E6" s="194" t="str">
        <f>IF(AND(Miembro1!E27&gt;=3.07,Miembro1!E27&lt;3.43),80,"")</f>
        <v/>
      </c>
      <c r="F6" s="194" t="str">
        <f>IF(AND(Miembro1!F27&gt;=3.07,Miembro1!F27&lt;3.43),80,"")</f>
        <v/>
      </c>
      <c r="G6" s="194" t="str">
        <f>IF(AND(Miembro1!G27&gt;=3.07,Miembro1!G27&lt;3.43),80,"")</f>
        <v/>
      </c>
      <c r="H6" s="194" t="str">
        <f>IF(AND(Miembro1!H27&gt;=3.07,Miembro1!H27&lt;3.43),80,"")</f>
        <v/>
      </c>
      <c r="I6" s="194" t="str">
        <f>IF(AND(Miembro1!I27&gt;=3.07,Miembro1!I27&lt;3.43),80,"")</f>
        <v/>
      </c>
      <c r="J6" s="194" t="str">
        <f>IF(AND(Miembro1!J27&gt;=3.07,Miembro1!J27&lt;3.43),80,"")</f>
        <v/>
      </c>
      <c r="K6" s="194" t="str">
        <f>IF(AND(Miembro1!K27&gt;=3.07,Miembro1!K27&lt;3.43),80,"")</f>
        <v/>
      </c>
      <c r="L6" s="194" t="str">
        <f>IF(AND(Miembro1!L27&gt;=3.07,Miembro1!L27&lt;3.43),80,"")</f>
        <v/>
      </c>
      <c r="M6" s="194" t="str">
        <f>IF(AND(Miembro1!M27&gt;=3.07,Miembro1!M27&lt;3.43),80,"")</f>
        <v/>
      </c>
      <c r="N6" s="194" t="str">
        <f>IF(AND(Miembro1!N27&gt;=3.07,Miembro1!N27&lt;3.43),80,"")</f>
        <v/>
      </c>
    </row>
    <row r="7" spans="2:14" x14ac:dyDescent="0.25">
      <c r="C7" s="194" t="str">
        <f>IF(AND(Miembro1!C27&gt;=3.43,Miembro1!C27&lt;6),90,"")</f>
        <v/>
      </c>
      <c r="D7" s="194" t="str">
        <f>IF(AND(Miembro1!D27&gt;=3.43,Miembro1!D27&lt;6),90,"")</f>
        <v/>
      </c>
      <c r="E7" s="194" t="str">
        <f>IF(AND(Miembro1!E27&gt;=3.43,Miembro1!E27&lt;6),90,"")</f>
        <v/>
      </c>
      <c r="F7" s="194" t="str">
        <f>IF(AND(Miembro1!F27&gt;=3.43,Miembro1!F27&lt;6),90,"")</f>
        <v/>
      </c>
      <c r="G7" s="194" t="str">
        <f>IF(AND(Miembro1!G27&gt;=3.43,Miembro1!G27&lt;6),90,"")</f>
        <v/>
      </c>
      <c r="H7" s="194" t="str">
        <f>IF(AND(Miembro1!H27&gt;=3.43,Miembro1!H27&lt;6),90,"")</f>
        <v/>
      </c>
      <c r="I7" s="194" t="str">
        <f>IF(AND(Miembro1!I27&gt;=3.43,Miembro1!I27&lt;6),90,"")</f>
        <v/>
      </c>
      <c r="J7" s="194" t="str">
        <f>IF(AND(Miembro1!J27&gt;=3.43,Miembro1!J27&lt;6),90,"")</f>
        <v/>
      </c>
      <c r="K7" s="194" t="str">
        <f>IF(AND(Miembro1!K27&gt;=3.43,Miembro1!K27&lt;6),90,"")</f>
        <v/>
      </c>
      <c r="L7" s="194" t="str">
        <f>IF(AND(Miembro1!L27&gt;=3.43,Miembro1!L27&lt;6),90,"")</f>
        <v/>
      </c>
      <c r="M7" s="194" t="str">
        <f>IF(AND(Miembro1!M27&gt;=3.43,Miembro1!M27&lt;6),90,"")</f>
        <v/>
      </c>
      <c r="N7" s="194" t="str">
        <f>IF(AND(Miembro1!N27&gt;=3.43,Miembro1!N27&lt;6),90,"")</f>
        <v/>
      </c>
    </row>
    <row r="8" spans="2:14" x14ac:dyDescent="0.25">
      <c r="B8" s="18" t="s">
        <v>20</v>
      </c>
      <c r="C8" s="194" t="str">
        <f>IF(SUM(C3:C7)=0," ",SUM(C3:C7))</f>
        <v xml:space="preserve"> </v>
      </c>
      <c r="D8" s="194" t="str">
        <f t="shared" ref="D8:N8" si="0">IF(SUM(D3:D7)=0," ",SUM(D3:D7))</f>
        <v xml:space="preserve"> </v>
      </c>
      <c r="E8" s="194" t="str">
        <f t="shared" si="0"/>
        <v xml:space="preserve"> </v>
      </c>
      <c r="F8" s="194" t="str">
        <f t="shared" si="0"/>
        <v xml:space="preserve"> </v>
      </c>
      <c r="G8" s="194" t="str">
        <f t="shared" si="0"/>
        <v xml:space="preserve"> </v>
      </c>
      <c r="H8" s="194" t="str">
        <f t="shared" si="0"/>
        <v xml:space="preserve"> </v>
      </c>
      <c r="I8" s="194" t="str">
        <f t="shared" si="0"/>
        <v xml:space="preserve"> </v>
      </c>
      <c r="J8" s="194" t="str">
        <f t="shared" si="0"/>
        <v xml:space="preserve"> </v>
      </c>
      <c r="K8" s="194" t="str">
        <f t="shared" si="0"/>
        <v xml:space="preserve"> </v>
      </c>
      <c r="L8" s="194" t="str">
        <f t="shared" si="0"/>
        <v xml:space="preserve"> </v>
      </c>
      <c r="M8" s="194" t="str">
        <f t="shared" si="0"/>
        <v xml:space="preserve"> </v>
      </c>
      <c r="N8" s="194" t="str">
        <f t="shared" si="0"/>
        <v xml:space="preserve"> </v>
      </c>
    </row>
    <row r="9" spans="2:14" x14ac:dyDescent="0.25">
      <c r="F9" s="77"/>
      <c r="G9" s="77"/>
      <c r="H9" s="77"/>
      <c r="I9" s="77"/>
      <c r="J9" s="77"/>
      <c r="K9" s="77"/>
      <c r="L9" s="77"/>
      <c r="M9" s="77"/>
      <c r="N9" s="77"/>
    </row>
    <row r="10" spans="2:14" x14ac:dyDescent="0.25">
      <c r="F10" s="77"/>
      <c r="G10" s="77"/>
      <c r="H10" s="77"/>
      <c r="I10" s="77"/>
      <c r="J10" s="77"/>
      <c r="K10" s="77"/>
      <c r="L10" s="77"/>
      <c r="M10" s="77"/>
      <c r="N10" s="77"/>
    </row>
    <row r="11" spans="2:14" x14ac:dyDescent="0.25">
      <c r="C11" s="76" t="s">
        <v>21</v>
      </c>
      <c r="F11" s="77"/>
      <c r="G11" s="77"/>
      <c r="H11" s="77"/>
      <c r="I11" s="77"/>
      <c r="J11" s="77"/>
      <c r="K11" s="77"/>
      <c r="L11" s="77"/>
      <c r="M11" s="77"/>
      <c r="N11" s="77"/>
    </row>
    <row r="12" spans="2:14" x14ac:dyDescent="0.25">
      <c r="C12" s="194" t="str">
        <f>IF(AND(Miembro2!C27&gt;=0.1,Miembro2!C27&lt;2.27),20,"")</f>
        <v/>
      </c>
      <c r="D12" s="194" t="str">
        <f>IF(AND(Miembro2!D27&gt;=0.1,Miembro2!D27&lt;2.27),20,"")</f>
        <v/>
      </c>
      <c r="E12" s="194" t="str">
        <f>IF(AND(Miembro2!E27&gt;=0.1,Miembro2!E27&lt;2.27),20,"")</f>
        <v/>
      </c>
      <c r="F12" s="194" t="str">
        <f>IF(AND(Miembro2!F27&gt;=0.1,Miembro2!F27&lt;2.27),20,"")</f>
        <v/>
      </c>
      <c r="G12" s="194" t="str">
        <f>IF(AND(Miembro2!G27&gt;=0.1,Miembro2!G27&lt;2.27),20,"")</f>
        <v/>
      </c>
      <c r="H12" s="194" t="str">
        <f>IF(AND(Miembro2!H27&gt;=0.1,Miembro2!H27&lt;2.27),20,"")</f>
        <v/>
      </c>
      <c r="I12" s="194" t="str">
        <f>IF(AND(Miembro2!I27&gt;=0.1,Miembro2!I27&lt;2.27),20,"")</f>
        <v/>
      </c>
      <c r="J12" s="194" t="str">
        <f>IF(AND(Miembro2!J27&gt;=0.1,Miembro2!J27&lt;2.27),20,"")</f>
        <v/>
      </c>
      <c r="K12" s="194" t="str">
        <f>IF(AND(Miembro2!K27&gt;=0.1,Miembro2!K27&lt;2.27),20,"")</f>
        <v/>
      </c>
      <c r="L12" s="194" t="str">
        <f>IF(AND(Miembro2!L27&gt;=0.1,Miembro2!L27&lt;2.27),20,"")</f>
        <v/>
      </c>
      <c r="M12" s="194" t="str">
        <f>IF(AND(Miembro2!M27&gt;=0.1,Miembro2!M27&lt;2.27),20,"")</f>
        <v/>
      </c>
      <c r="N12" s="194" t="str">
        <f>IF(AND(Miembro2!N27&gt;=0.1,Miembro2!N27&lt;2.27),20,"")</f>
        <v/>
      </c>
    </row>
    <row r="13" spans="2:14" x14ac:dyDescent="0.25">
      <c r="C13" s="194" t="str">
        <f>IF(AND(Miembro2!C27&gt;=2.27,Miembro2!C27&lt;2.67),40,"")</f>
        <v/>
      </c>
      <c r="D13" s="194" t="str">
        <f>IF(AND(Miembro2!D27&gt;=2.27,Miembro2!D27&lt;2.67),40,"")</f>
        <v/>
      </c>
      <c r="E13" s="194" t="str">
        <f>IF(AND(Miembro2!E27&gt;=2.27,Miembro2!E27&lt;2.67),40,"")</f>
        <v/>
      </c>
      <c r="F13" s="194" t="str">
        <f>IF(AND(Miembro2!F27&gt;=2.27,Miembro2!F27&lt;2.67),40,"")</f>
        <v/>
      </c>
      <c r="G13" s="194" t="str">
        <f>IF(AND(Miembro2!G27&gt;=2.27,Miembro2!G27&lt;2.67),40,"")</f>
        <v/>
      </c>
      <c r="H13" s="194" t="str">
        <f>IF(AND(Miembro2!H27&gt;=2.27,Miembro2!H27&lt;2.67),40,"")</f>
        <v/>
      </c>
      <c r="I13" s="194" t="str">
        <f>IF(AND(Miembro2!I27&gt;=2.27,Miembro2!I27&lt;2.67),40,"")</f>
        <v/>
      </c>
      <c r="J13" s="194" t="str">
        <f>IF(AND(Miembro2!J27&gt;=2.27,Miembro2!J27&lt;2.67),40,"")</f>
        <v/>
      </c>
      <c r="K13" s="194" t="str">
        <f>IF(AND(Miembro2!K27&gt;=2.27,Miembro2!K27&lt;2.67),40,"")</f>
        <v/>
      </c>
      <c r="L13" s="194" t="str">
        <f>IF(AND(Miembro2!L27&gt;=2.27,Miembro2!L27&lt;2.67),40,"")</f>
        <v/>
      </c>
      <c r="M13" s="194" t="str">
        <f>IF(AND(Miembro2!M27&gt;=2.27,Miembro2!M27&lt;2.67),40,"")</f>
        <v/>
      </c>
      <c r="N13" s="194" t="str">
        <f>IF(AND(Miembro2!N27&gt;=2.27,Miembro2!N27&lt;2.67),40,"")</f>
        <v/>
      </c>
    </row>
    <row r="14" spans="2:14" x14ac:dyDescent="0.25">
      <c r="C14" s="194" t="str">
        <f>IF(AND(Miembro2!C27&gt;=2.67,Miembro2!C27&lt;3.07),60,"")</f>
        <v/>
      </c>
      <c r="D14" s="194" t="str">
        <f>IF(AND(Miembro2!D27&gt;=2.67,Miembro2!D27&lt;3.07),60,"")</f>
        <v/>
      </c>
      <c r="E14" s="194" t="str">
        <f>IF(AND(Miembro2!E27&gt;=2.67,Miembro2!E27&lt;3.07),60,"")</f>
        <v/>
      </c>
      <c r="F14" s="194" t="str">
        <f>IF(AND(Miembro2!F27&gt;=2.67,Miembro2!F27&lt;3.07),60,"")</f>
        <v/>
      </c>
      <c r="G14" s="194" t="str">
        <f>IF(AND(Miembro2!G27&gt;=2.67,Miembro2!G27&lt;3.07),60,"")</f>
        <v/>
      </c>
      <c r="H14" s="194" t="str">
        <f>IF(AND(Miembro2!H27&gt;=2.67,Miembro2!H27&lt;3.07),60,"")</f>
        <v/>
      </c>
      <c r="I14" s="194" t="str">
        <f>IF(AND(Miembro2!I27&gt;=2.67,Miembro2!I27&lt;3.07),60,"")</f>
        <v/>
      </c>
      <c r="J14" s="194" t="str">
        <f>IF(AND(Miembro2!J27&gt;=2.67,Miembro2!J27&lt;3.07),60,"")</f>
        <v/>
      </c>
      <c r="K14" s="194" t="str">
        <f>IF(AND(Miembro2!K27&gt;=2.67,Miembro2!K27&lt;3.07),60,"")</f>
        <v/>
      </c>
      <c r="L14" s="194" t="str">
        <f>IF(AND(Miembro2!L27&gt;=2.67,Miembro2!L27&lt;3.07),60,"")</f>
        <v/>
      </c>
      <c r="M14" s="194" t="str">
        <f>IF(AND(Miembro2!M27&gt;=2.67,Miembro2!M27&lt;3.07),60,"")</f>
        <v/>
      </c>
      <c r="N14" s="194" t="str">
        <f>IF(AND(Miembro2!N27&gt;=2.67,Miembro2!N27&lt;3.07),60,"")</f>
        <v/>
      </c>
    </row>
    <row r="15" spans="2:14" x14ac:dyDescent="0.25">
      <c r="C15" s="194" t="str">
        <f>IF(AND(Miembro2!C27&gt;=3.07,Miembro2!C27&lt;3.43),80,"")</f>
        <v/>
      </c>
      <c r="D15" s="194" t="str">
        <f>IF(AND(Miembro2!D27&gt;=3.07,Miembro2!D27&lt;3.43),80,"")</f>
        <v/>
      </c>
      <c r="E15" s="194" t="str">
        <f>IF(AND(Miembro2!E27&gt;=3.07,Miembro2!E27&lt;3.43),80,"")</f>
        <v/>
      </c>
      <c r="F15" s="194" t="str">
        <f>IF(AND(Miembro2!F27&gt;=3.07,Miembro2!F27&lt;3.43),80,"")</f>
        <v/>
      </c>
      <c r="G15" s="194" t="str">
        <f>IF(AND(Miembro2!G27&gt;=3.07,Miembro2!G27&lt;3.43),80,"")</f>
        <v/>
      </c>
      <c r="H15" s="194" t="str">
        <f>IF(AND(Miembro2!H27&gt;=3.07,Miembro2!H27&lt;3.43),80,"")</f>
        <v/>
      </c>
      <c r="I15" s="194" t="str">
        <f>IF(AND(Miembro2!I27&gt;=3.07,Miembro2!I27&lt;3.43),80,"")</f>
        <v/>
      </c>
      <c r="J15" s="194" t="str">
        <f>IF(AND(Miembro2!J27&gt;=3.07,Miembro2!J27&lt;3.43),80,"")</f>
        <v/>
      </c>
      <c r="K15" s="194" t="str">
        <f>IF(AND(Miembro2!K27&gt;=3.07,Miembro2!K27&lt;3.43),80,"")</f>
        <v/>
      </c>
      <c r="L15" s="194" t="str">
        <f>IF(AND(Miembro2!L27&gt;=3.07,Miembro2!L27&lt;3.43),80,"")</f>
        <v/>
      </c>
      <c r="M15" s="194" t="str">
        <f>IF(AND(Miembro2!M27&gt;=3.07,Miembro2!M27&lt;3.43),80,"")</f>
        <v/>
      </c>
      <c r="N15" s="194" t="str">
        <f>IF(AND(Miembro2!N27&gt;=3.07,Miembro2!N27&lt;3.43),80,"")</f>
        <v/>
      </c>
    </row>
    <row r="16" spans="2:14" x14ac:dyDescent="0.25">
      <c r="C16" s="194" t="str">
        <f>IF(AND(Miembro2!C27&gt;=3.43,Miembro2!C27&lt;6),90,"")</f>
        <v/>
      </c>
      <c r="D16" s="194" t="str">
        <f>IF(AND(Miembro2!D27&gt;=3.43,Miembro2!D27&lt;6),90,"")</f>
        <v/>
      </c>
      <c r="E16" s="194" t="str">
        <f>IF(AND(Miembro2!E27&gt;=3.43,Miembro2!E27&lt;6),90,"")</f>
        <v/>
      </c>
      <c r="F16" s="194" t="str">
        <f>IF(AND(Miembro2!F27&gt;=3.43,Miembro2!F27&lt;6),90,"")</f>
        <v/>
      </c>
      <c r="G16" s="194" t="str">
        <f>IF(AND(Miembro2!G27&gt;=3.43,Miembro2!G27&lt;6),90,"")</f>
        <v/>
      </c>
      <c r="H16" s="194" t="str">
        <f>IF(AND(Miembro2!H27&gt;=3.43,Miembro2!H27&lt;6),90,"")</f>
        <v/>
      </c>
      <c r="I16" s="194" t="str">
        <f>IF(AND(Miembro2!I27&gt;=3.43,Miembro2!I27&lt;6),90,"")</f>
        <v/>
      </c>
      <c r="J16" s="194" t="str">
        <f>IF(AND(Miembro2!J27&gt;=3.43,Miembro2!J27&lt;6),90,"")</f>
        <v/>
      </c>
      <c r="K16" s="194" t="str">
        <f>IF(AND(Miembro2!K27&gt;=3.43,Miembro2!K27&lt;6),90,"")</f>
        <v/>
      </c>
      <c r="L16" s="194" t="str">
        <f>IF(AND(Miembro2!L27&gt;=3.43,Miembro2!L27&lt;6),90,"")</f>
        <v/>
      </c>
      <c r="M16" s="194" t="str">
        <f>IF(AND(Miembro2!M27&gt;=3.43,Miembro2!M27&lt;6),90,"")</f>
        <v/>
      </c>
      <c r="N16" s="194" t="str">
        <f>IF(AND(Miembro2!N27&gt;=3.43,Miembro2!N27&lt;6),90,"")</f>
        <v/>
      </c>
    </row>
    <row r="17" spans="2:14" x14ac:dyDescent="0.25">
      <c r="B17" s="18" t="s">
        <v>20</v>
      </c>
      <c r="C17" s="194" t="str">
        <f>IF(SUM(C12:C16)=0," ",SUM(C12:C16))</f>
        <v xml:space="preserve"> </v>
      </c>
      <c r="D17" s="194" t="str">
        <f t="shared" ref="D17:N17" si="1">IF(SUM(D12:D16)=0," ",SUM(D12:D16))</f>
        <v xml:space="preserve"> </v>
      </c>
      <c r="E17" s="194" t="str">
        <f t="shared" si="1"/>
        <v xml:space="preserve"> </v>
      </c>
      <c r="F17" s="194" t="str">
        <f t="shared" si="1"/>
        <v xml:space="preserve"> </v>
      </c>
      <c r="G17" s="194" t="str">
        <f t="shared" si="1"/>
        <v xml:space="preserve"> </v>
      </c>
      <c r="H17" s="194" t="str">
        <f t="shared" si="1"/>
        <v xml:space="preserve"> </v>
      </c>
      <c r="I17" s="194" t="str">
        <f t="shared" si="1"/>
        <v xml:space="preserve"> </v>
      </c>
      <c r="J17" s="194" t="str">
        <f t="shared" si="1"/>
        <v xml:space="preserve"> </v>
      </c>
      <c r="K17" s="194" t="str">
        <f t="shared" si="1"/>
        <v xml:space="preserve"> </v>
      </c>
      <c r="L17" s="194" t="str">
        <f t="shared" si="1"/>
        <v xml:space="preserve"> </v>
      </c>
      <c r="M17" s="194" t="str">
        <f t="shared" si="1"/>
        <v xml:space="preserve"> </v>
      </c>
      <c r="N17" s="194" t="str">
        <f t="shared" si="1"/>
        <v xml:space="preserve"> </v>
      </c>
    </row>
    <row r="18" spans="2:14" x14ac:dyDescent="0.25">
      <c r="F18" s="77"/>
      <c r="G18" s="77"/>
      <c r="H18" s="77"/>
      <c r="I18" s="77"/>
      <c r="J18" s="77"/>
      <c r="K18" s="77"/>
      <c r="L18" s="77"/>
      <c r="M18" s="77"/>
      <c r="N18" s="77"/>
    </row>
    <row r="19" spans="2:14" x14ac:dyDescent="0.25">
      <c r="F19" s="77"/>
      <c r="G19" s="77"/>
      <c r="H19" s="77"/>
      <c r="I19" s="77"/>
      <c r="J19" s="77"/>
      <c r="K19" s="77"/>
      <c r="L19" s="77"/>
      <c r="M19" s="77"/>
      <c r="N19" s="77"/>
    </row>
    <row r="20" spans="2:14" x14ac:dyDescent="0.25">
      <c r="C20" s="76" t="s">
        <v>22</v>
      </c>
      <c r="F20" s="77"/>
      <c r="G20" s="77"/>
      <c r="H20" s="77"/>
      <c r="I20" s="77"/>
      <c r="J20" s="77"/>
      <c r="K20" s="77"/>
      <c r="L20" s="77"/>
      <c r="M20" s="77"/>
      <c r="N20" s="77"/>
    </row>
    <row r="21" spans="2:14" x14ac:dyDescent="0.25">
      <c r="C21" s="194" t="str">
        <f>IF(AND(Miembro3!C27&gt;=0.1,Miembro3!C27&lt;2.27),20,"")</f>
        <v/>
      </c>
      <c r="D21" s="194" t="str">
        <f>IF(AND(Miembro3!D27&gt;=0.1,Miembro3!D27&lt;2.27),20,"")</f>
        <v/>
      </c>
      <c r="E21" s="194" t="str">
        <f>IF(AND(Miembro3!E27&gt;=0.1,Miembro3!E27&lt;2.27),20,"")</f>
        <v/>
      </c>
      <c r="F21" s="194" t="str">
        <f>IF(AND(Miembro3!F27&gt;=0.1,Miembro3!F27&lt;2.27),20,"")</f>
        <v/>
      </c>
      <c r="G21" s="194" t="str">
        <f>IF(AND(Miembro3!G27&gt;=0.1,Miembro3!G27&lt;2.27),20,"")</f>
        <v/>
      </c>
      <c r="H21" s="194" t="str">
        <f>IF(AND(Miembro3!H27&gt;=0.1,Miembro3!H27&lt;2.27),20,"")</f>
        <v/>
      </c>
      <c r="I21" s="194" t="str">
        <f>IF(AND(Miembro3!I27&gt;=0.1,Miembro3!I27&lt;2.27),20,"")</f>
        <v/>
      </c>
      <c r="J21" s="194" t="str">
        <f>IF(AND(Miembro3!J27&gt;=0.1,Miembro3!J27&lt;2.27),20,"")</f>
        <v/>
      </c>
      <c r="K21" s="194" t="str">
        <f>IF(AND(Miembro3!K27&gt;=0.1,Miembro3!K27&lt;2.27),20,"")</f>
        <v/>
      </c>
      <c r="L21" s="194" t="str">
        <f>IF(AND(Miembro3!L27&gt;=0.1,Miembro3!L27&lt;2.27),20,"")</f>
        <v/>
      </c>
      <c r="M21" s="194" t="str">
        <f>IF(AND(Miembro3!M27&gt;=0.1,Miembro3!M27&lt;2.27),20,"")</f>
        <v/>
      </c>
      <c r="N21" s="194" t="str">
        <f>IF(AND(Miembro3!N27&gt;=0.1,Miembro3!N27&lt;2.27),20,"")</f>
        <v/>
      </c>
    </row>
    <row r="22" spans="2:14" x14ac:dyDescent="0.25">
      <c r="C22" s="194" t="str">
        <f>IF(AND(Miembro3!C27&gt;=2.27,Miembro3!C27&lt;2.67),40,"")</f>
        <v/>
      </c>
      <c r="D22" s="194" t="str">
        <f>IF(AND(Miembro3!D27&gt;=2.27,Miembro3!D27&lt;2.67),40,"")</f>
        <v/>
      </c>
      <c r="E22" s="194" t="str">
        <f>IF(AND(Miembro3!E27&gt;=2.27,Miembro3!E27&lt;2.67),40,"")</f>
        <v/>
      </c>
      <c r="F22" s="194" t="str">
        <f>IF(AND(Miembro3!F27&gt;=2.27,Miembro3!F27&lt;2.67),40,"")</f>
        <v/>
      </c>
      <c r="G22" s="194" t="str">
        <f>IF(AND(Miembro3!G27&gt;=2.27,Miembro3!G27&lt;2.67),40,"")</f>
        <v/>
      </c>
      <c r="H22" s="194" t="str">
        <f>IF(AND(Miembro3!H27&gt;=2.27,Miembro3!H27&lt;2.67),40,"")</f>
        <v/>
      </c>
      <c r="I22" s="194" t="str">
        <f>IF(AND(Miembro3!I27&gt;=2.27,Miembro3!I27&lt;2.67),40,"")</f>
        <v/>
      </c>
      <c r="J22" s="194" t="str">
        <f>IF(AND(Miembro3!J27&gt;=2.27,Miembro3!J27&lt;2.67),40,"")</f>
        <v/>
      </c>
      <c r="K22" s="194" t="str">
        <f>IF(AND(Miembro3!K27&gt;=2.27,Miembro3!K27&lt;2.67),40,"")</f>
        <v/>
      </c>
      <c r="L22" s="194" t="str">
        <f>IF(AND(Miembro3!L27&gt;=2.27,Miembro3!L27&lt;2.67),40,"")</f>
        <v/>
      </c>
      <c r="M22" s="194" t="str">
        <f>IF(AND(Miembro3!M27&gt;=2.27,Miembro3!M27&lt;2.67),40,"")</f>
        <v/>
      </c>
      <c r="N22" s="194" t="str">
        <f>IF(AND(Miembro3!N27&gt;=2.27,Miembro3!N27&lt;2.67),40,"")</f>
        <v/>
      </c>
    </row>
    <row r="23" spans="2:14" x14ac:dyDescent="0.25">
      <c r="C23" s="194" t="str">
        <f>IF(AND(Miembro3!C27&gt;=2.67,Miembro3!C27&lt;3.07),60,"")</f>
        <v/>
      </c>
      <c r="D23" s="194" t="str">
        <f>IF(AND(Miembro3!D27&gt;=2.67,Miembro3!D27&lt;3.07),60,"")</f>
        <v/>
      </c>
      <c r="E23" s="194" t="str">
        <f>IF(AND(Miembro3!E27&gt;=2.67,Miembro3!E27&lt;3.07),60,"")</f>
        <v/>
      </c>
      <c r="F23" s="194" t="str">
        <f>IF(AND(Miembro3!F27&gt;=2.67,Miembro3!F27&lt;3.07),60,"")</f>
        <v/>
      </c>
      <c r="G23" s="194" t="str">
        <f>IF(AND(Miembro3!G27&gt;=2.67,Miembro3!G27&lt;3.07),60,"")</f>
        <v/>
      </c>
      <c r="H23" s="194" t="str">
        <f>IF(AND(Miembro3!H27&gt;=2.67,Miembro3!H27&lt;3.07),60,"")</f>
        <v/>
      </c>
      <c r="I23" s="194" t="str">
        <f>IF(AND(Miembro3!I27&gt;=2.67,Miembro3!I27&lt;3.07),60,"")</f>
        <v/>
      </c>
      <c r="J23" s="194" t="str">
        <f>IF(AND(Miembro3!J27&gt;=2.67,Miembro3!J27&lt;3.07),60,"")</f>
        <v/>
      </c>
      <c r="K23" s="194" t="str">
        <f>IF(AND(Miembro3!K27&gt;=2.67,Miembro3!K27&lt;3.07),60,"")</f>
        <v/>
      </c>
      <c r="L23" s="194" t="str">
        <f>IF(AND(Miembro3!L27&gt;=2.67,Miembro3!L27&lt;3.07),60,"")</f>
        <v/>
      </c>
      <c r="M23" s="194" t="str">
        <f>IF(AND(Miembro3!M27&gt;=2.67,Miembro3!M27&lt;3.07),60,"")</f>
        <v/>
      </c>
      <c r="N23" s="194" t="str">
        <f>IF(AND(Miembro3!N27&gt;=2.67,Miembro3!N27&lt;3.07),60,"")</f>
        <v/>
      </c>
    </row>
    <row r="24" spans="2:14" x14ac:dyDescent="0.25">
      <c r="C24" s="194" t="str">
        <f>IF(AND(Miembro4!C27&gt;=3.07,Miembro4!C27&lt;3.43),80,"")</f>
        <v/>
      </c>
      <c r="D24" s="194" t="str">
        <f>IF(AND(Miembro4!D27&gt;=3.07,Miembro4!D27&lt;3.43),80,"")</f>
        <v/>
      </c>
      <c r="E24" s="194" t="str">
        <f>IF(AND(Miembro4!E27&gt;=3.07,Miembro4!E27&lt;3.43),80,"")</f>
        <v/>
      </c>
      <c r="F24" s="194" t="str">
        <f>IF(AND(Miembro4!F27&gt;=3.07,Miembro4!F27&lt;3.43),80,"")</f>
        <v/>
      </c>
      <c r="G24" s="194" t="str">
        <f>IF(AND(Miembro4!G27&gt;=3.07,Miembro4!G27&lt;3.43),80,"")</f>
        <v/>
      </c>
      <c r="H24" s="194" t="str">
        <f>IF(AND(Miembro4!H27&gt;=3.07,Miembro4!H27&lt;3.43),80,"")</f>
        <v/>
      </c>
      <c r="I24" s="194" t="str">
        <f>IF(AND(Miembro4!I27&gt;=3.07,Miembro4!I27&lt;3.43),80,"")</f>
        <v/>
      </c>
      <c r="J24" s="194" t="str">
        <f>IF(AND(Miembro4!J27&gt;=3.07,Miembro4!J27&lt;3.43),80,"")</f>
        <v/>
      </c>
      <c r="K24" s="194" t="str">
        <f>IF(AND(Miembro4!K27&gt;=3.07,Miembro4!K27&lt;3.43),80,"")</f>
        <v/>
      </c>
      <c r="L24" s="194" t="str">
        <f>IF(AND(Miembro4!L27&gt;=3.07,Miembro4!L27&lt;3.43),80,"")</f>
        <v/>
      </c>
      <c r="M24" s="194" t="str">
        <f>IF(AND(Miembro4!M27&gt;=3.07,Miembro4!M27&lt;3.43),80,"")</f>
        <v/>
      </c>
      <c r="N24" s="194" t="str">
        <f>IF(AND(Miembro4!N27&gt;=3.07,Miembro4!N27&lt;3.43),80,"")</f>
        <v/>
      </c>
    </row>
    <row r="25" spans="2:14" x14ac:dyDescent="0.25">
      <c r="C25" s="194" t="str">
        <f>IF(AND(Miembro5!C27&gt;=3.43,Miembro5!C27&lt;6),90,"")</f>
        <v/>
      </c>
      <c r="D25" s="194" t="str">
        <f>IF(AND(Miembro5!D27&gt;=3.43,Miembro5!D27&lt;6),90,"")</f>
        <v/>
      </c>
      <c r="E25" s="194" t="str">
        <f>IF(AND(Miembro5!E27&gt;=3.43,Miembro5!E27&lt;6),90,"")</f>
        <v/>
      </c>
      <c r="F25" s="194" t="str">
        <f>IF(AND(Miembro5!F27&gt;=3.43,Miembro5!F27&lt;6),90,"")</f>
        <v/>
      </c>
      <c r="G25" s="194" t="str">
        <f>IF(AND(Miembro5!G27&gt;=3.43,Miembro5!G27&lt;6),90,"")</f>
        <v/>
      </c>
      <c r="H25" s="194" t="str">
        <f>IF(AND(Miembro5!H27&gt;=3.43,Miembro5!H27&lt;6),90,"")</f>
        <v/>
      </c>
      <c r="I25" s="194" t="str">
        <f>IF(AND(Miembro5!I27&gt;=3.43,Miembro5!I27&lt;6),90,"")</f>
        <v/>
      </c>
      <c r="J25" s="194" t="str">
        <f>IF(AND(Miembro5!J27&gt;=3.43,Miembro5!J27&lt;6),90,"")</f>
        <v/>
      </c>
      <c r="K25" s="194" t="str">
        <f>IF(AND(Miembro5!K27&gt;=3.43,Miembro5!K27&lt;6),90,"")</f>
        <v/>
      </c>
      <c r="L25" s="194" t="str">
        <f>IF(AND(Miembro5!L27&gt;=3.43,Miembro5!L27&lt;6),90,"")</f>
        <v/>
      </c>
      <c r="M25" s="194" t="str">
        <f>IF(AND(Miembro5!M27&gt;=3.43,Miembro5!M27&lt;6),90,"")</f>
        <v/>
      </c>
      <c r="N25" s="194" t="str">
        <f>IF(AND(Miembro5!N27&gt;=3.43,Miembro5!N27&lt;6),90,"")</f>
        <v/>
      </c>
    </row>
    <row r="26" spans="2:14" x14ac:dyDescent="0.25">
      <c r="B26" s="18" t="s">
        <v>20</v>
      </c>
      <c r="C26" s="194" t="str">
        <f>IF(SUM(C21:C25)=0," ",SUM(C21:C25))</f>
        <v xml:space="preserve"> </v>
      </c>
      <c r="D26" s="194" t="str">
        <f t="shared" ref="D26:N26" si="2">IF(SUM(D21:D25)=0," ",SUM(D21:D25))</f>
        <v xml:space="preserve"> </v>
      </c>
      <c r="E26" s="194" t="str">
        <f t="shared" si="2"/>
        <v xml:space="preserve"> </v>
      </c>
      <c r="F26" s="194" t="str">
        <f t="shared" si="2"/>
        <v xml:space="preserve"> </v>
      </c>
      <c r="G26" s="194" t="str">
        <f t="shared" si="2"/>
        <v xml:space="preserve"> </v>
      </c>
      <c r="H26" s="194" t="str">
        <f t="shared" si="2"/>
        <v xml:space="preserve"> </v>
      </c>
      <c r="I26" s="194" t="str">
        <f t="shared" si="2"/>
        <v xml:space="preserve"> </v>
      </c>
      <c r="J26" s="194" t="str">
        <f t="shared" si="2"/>
        <v xml:space="preserve"> </v>
      </c>
      <c r="K26" s="194" t="str">
        <f t="shared" si="2"/>
        <v xml:space="preserve"> </v>
      </c>
      <c r="L26" s="194" t="str">
        <f t="shared" si="2"/>
        <v xml:space="preserve"> </v>
      </c>
      <c r="M26" s="194" t="str">
        <f t="shared" si="2"/>
        <v xml:space="preserve"> </v>
      </c>
      <c r="N26" s="194" t="str">
        <f t="shared" si="2"/>
        <v xml:space="preserve"> </v>
      </c>
    </row>
    <row r="30" spans="2:14" x14ac:dyDescent="0.25">
      <c r="C30" s="76" t="s">
        <v>23</v>
      </c>
      <c r="F30" s="77"/>
      <c r="G30" s="77"/>
      <c r="H30" s="77"/>
      <c r="I30" s="77"/>
      <c r="J30" s="77"/>
      <c r="K30" s="77"/>
      <c r="L30" s="77"/>
      <c r="M30" s="77"/>
      <c r="N30" s="77"/>
    </row>
    <row r="31" spans="2:14" x14ac:dyDescent="0.25">
      <c r="C31" s="194" t="str">
        <f>IF(AND(Miembro4!C27&gt;=0.1,Miembro4!C27&lt;2.27),20,"")</f>
        <v/>
      </c>
      <c r="D31" s="194" t="str">
        <f>IF(AND(Miembro4!D27&gt;=0.1,Miembro4!D27&lt;2.27),20,"")</f>
        <v/>
      </c>
      <c r="E31" s="194" t="str">
        <f>IF(AND(Miembro4!E27&gt;=0.1,Miembro4!E27&lt;2.27),20,"")</f>
        <v/>
      </c>
      <c r="F31" s="194" t="str">
        <f>IF(AND(Miembro4!F27&gt;=0.1,Miembro4!F27&lt;2.27),20,"")</f>
        <v/>
      </c>
      <c r="G31" s="194" t="str">
        <f>IF(AND(Miembro4!G27&gt;=0.1,Miembro4!G27&lt;2.27),20,"")</f>
        <v/>
      </c>
      <c r="H31" s="194" t="str">
        <f>IF(AND(Miembro4!H27&gt;=0.1,Miembro4!H27&lt;2.27),20,"")</f>
        <v/>
      </c>
      <c r="I31" s="194" t="str">
        <f>IF(AND(Miembro4!I27&gt;=0.1,Miembro4!I27&lt;2.27),20,"")</f>
        <v/>
      </c>
      <c r="J31" s="194" t="str">
        <f>IF(AND(Miembro4!J27&gt;=0.1,Miembro4!J27&lt;2.27),20,"")</f>
        <v/>
      </c>
      <c r="K31" s="194" t="str">
        <f>IF(AND(Miembro4!K27&gt;=0.1,Miembro4!K27&lt;2.27),20,"")</f>
        <v/>
      </c>
      <c r="L31" s="194" t="str">
        <f>IF(AND(Miembro4!L27&gt;=0.1,Miembro4!L27&lt;2.27),20,"")</f>
        <v/>
      </c>
      <c r="M31" s="194" t="str">
        <f>IF(AND(Miembro4!M27&gt;=0.1,Miembro4!M27&lt;2.27),20,"")</f>
        <v/>
      </c>
      <c r="N31" s="194" t="str">
        <f>IF(AND(Miembro4!N27&gt;=0.1,Miembro4!N27&lt;2.27),20,"")</f>
        <v/>
      </c>
    </row>
    <row r="32" spans="2:14" x14ac:dyDescent="0.25">
      <c r="C32" s="194" t="str">
        <f>IF(AND(Miembro4!C27&gt;=2.27,Miembro4!C27&lt;2.67),40,"")</f>
        <v/>
      </c>
      <c r="D32" s="194" t="str">
        <f>IF(AND(Miembro4!D27&gt;=2.27,Miembro4!D27&lt;2.67),40,"")</f>
        <v/>
      </c>
      <c r="E32" s="194" t="str">
        <f>IF(AND(Miembro4!E27&gt;=2.27,Miembro4!E27&lt;2.67),40,"")</f>
        <v/>
      </c>
      <c r="F32" s="194" t="str">
        <f>IF(AND(Miembro4!F27&gt;=2.27,Miembro4!F27&lt;2.67),40,"")</f>
        <v/>
      </c>
      <c r="G32" s="194" t="str">
        <f>IF(AND(Miembro4!G27&gt;=2.27,Miembro4!G27&lt;2.67),40,"")</f>
        <v/>
      </c>
      <c r="H32" s="194" t="str">
        <f>IF(AND(Miembro4!H27&gt;=2.27,Miembro4!H27&lt;2.67),40,"")</f>
        <v/>
      </c>
      <c r="I32" s="194" t="str">
        <f>IF(AND(Miembro4!I27&gt;=2.27,Miembro4!I27&lt;2.67),40,"")</f>
        <v/>
      </c>
      <c r="J32" s="194" t="str">
        <f>IF(AND(Miembro4!J27&gt;=2.27,Miembro4!J27&lt;2.67),40,"")</f>
        <v/>
      </c>
      <c r="K32" s="194" t="str">
        <f>IF(AND(Miembro4!K27&gt;=2.27,Miembro4!K27&lt;2.67),40,"")</f>
        <v/>
      </c>
      <c r="L32" s="194" t="str">
        <f>IF(AND(Miembro4!L27&gt;=2.27,Miembro4!L27&lt;2.67),40,"")</f>
        <v/>
      </c>
      <c r="M32" s="194" t="str">
        <f>IF(AND(Miembro4!M27&gt;=2.27,Miembro4!M27&lt;2.67),40,"")</f>
        <v/>
      </c>
      <c r="N32" s="194" t="str">
        <f>IF(AND(Miembro4!N27&gt;=2.27,Miembro4!N27&lt;2.67),40,"")</f>
        <v/>
      </c>
    </row>
    <row r="33" spans="2:14" x14ac:dyDescent="0.25">
      <c r="C33" s="194" t="str">
        <f>IF(AND(Miembro4!C27&gt;=2.67,Miembro4!C27&lt;3.07),60,"")</f>
        <v/>
      </c>
      <c r="D33" s="194" t="str">
        <f>IF(AND(Miembro4!D27&gt;=2.67,Miembro4!D27&lt;3.07),60,"")</f>
        <v/>
      </c>
      <c r="E33" s="194" t="str">
        <f>IF(AND(Miembro4!E27&gt;=2.67,Miembro4!E27&lt;3.07),60,"")</f>
        <v/>
      </c>
      <c r="F33" s="194" t="str">
        <f>IF(AND(Miembro4!F27&gt;=2.67,Miembro4!F27&lt;3.07),60,"")</f>
        <v/>
      </c>
      <c r="G33" s="194" t="str">
        <f>IF(AND(Miembro4!G27&gt;=2.67,Miembro4!G27&lt;3.07),60,"")</f>
        <v/>
      </c>
      <c r="H33" s="194" t="str">
        <f>IF(AND(Miembro4!H27&gt;=2.67,Miembro4!H27&lt;3.07),60,"")</f>
        <v/>
      </c>
      <c r="I33" s="194" t="str">
        <f>IF(AND(Miembro4!I27&gt;=2.67,Miembro4!I27&lt;3.07),60,"")</f>
        <v/>
      </c>
      <c r="J33" s="194" t="str">
        <f>IF(AND(Miembro4!J27&gt;=2.67,Miembro4!J27&lt;3.07),60,"")</f>
        <v/>
      </c>
      <c r="K33" s="194" t="str">
        <f>IF(AND(Miembro4!K27&gt;=2.67,Miembro4!K27&lt;3.07),60,"")</f>
        <v/>
      </c>
      <c r="L33" s="194" t="str">
        <f>IF(AND(Miembro4!L27&gt;=2.67,Miembro4!L27&lt;3.07),60,"")</f>
        <v/>
      </c>
      <c r="M33" s="194" t="str">
        <f>IF(AND(Miembro4!M27&gt;=2.67,Miembro4!M27&lt;3.07),60,"")</f>
        <v/>
      </c>
      <c r="N33" s="194" t="str">
        <f>IF(AND(Miembro4!N27&gt;=2.67,Miembro4!N27&lt;3.07),60,"")</f>
        <v/>
      </c>
    </row>
    <row r="34" spans="2:14" x14ac:dyDescent="0.25">
      <c r="C34" s="194" t="str">
        <f>IF(AND(Miembro4!C27&gt;=3.07,Miembro4!C27&lt;3.43),80,"")</f>
        <v/>
      </c>
      <c r="D34" s="194" t="str">
        <f>IF(AND(Miembro4!D27&gt;=3.07,Miembro4!D27&lt;3.43),80,"")</f>
        <v/>
      </c>
      <c r="E34" s="194" t="str">
        <f>IF(AND(Miembro4!E27&gt;=3.07,Miembro4!E27&lt;3.43),80,"")</f>
        <v/>
      </c>
      <c r="F34" s="194" t="str">
        <f>IF(AND(Miembro4!F27&gt;=3.07,Miembro4!F27&lt;3.43),80,"")</f>
        <v/>
      </c>
      <c r="G34" s="194" t="str">
        <f>IF(AND(Miembro4!G27&gt;=3.07,Miembro4!G27&lt;3.43),80,"")</f>
        <v/>
      </c>
      <c r="H34" s="194" t="str">
        <f>IF(AND(Miembro4!H27&gt;=3.07,Miembro4!H27&lt;3.43),80,"")</f>
        <v/>
      </c>
      <c r="I34" s="194" t="str">
        <f>IF(AND(Miembro4!I27&gt;=3.07,Miembro4!I27&lt;3.43),80,"")</f>
        <v/>
      </c>
      <c r="J34" s="194" t="str">
        <f>IF(AND(Miembro4!J27&gt;=3.07,Miembro4!J27&lt;3.43),80,"")</f>
        <v/>
      </c>
      <c r="K34" s="194" t="str">
        <f>IF(AND(Miembro4!K27&gt;=3.07,Miembro4!K27&lt;3.43),80,"")</f>
        <v/>
      </c>
      <c r="L34" s="194" t="str">
        <f>IF(AND(Miembro4!L27&gt;=3.07,Miembro4!L27&lt;3.43),80,"")</f>
        <v/>
      </c>
      <c r="M34" s="194" t="str">
        <f>IF(AND(Miembro4!M27&gt;=3.07,Miembro4!M27&lt;3.43),80,"")</f>
        <v/>
      </c>
      <c r="N34" s="194" t="str">
        <f>IF(AND(Miembro4!N27&gt;=3.07,Miembro4!N27&lt;3.43),80,"")</f>
        <v/>
      </c>
    </row>
    <row r="35" spans="2:14" x14ac:dyDescent="0.25">
      <c r="C35" s="194" t="str">
        <f>IF(AND(Miembro5!C27&gt;=3.43,Miembro5!C27&lt;6),90,"")</f>
        <v/>
      </c>
      <c r="D35" s="194" t="str">
        <f>IF(AND(Miembro5!D27&gt;=3.43,Miembro5!D27&lt;6),90,"")</f>
        <v/>
      </c>
      <c r="E35" s="194" t="str">
        <f>IF(AND(Miembro5!E27&gt;=3.43,Miembro5!E27&lt;6),90,"")</f>
        <v/>
      </c>
      <c r="F35" s="194" t="str">
        <f>IF(AND(Miembro5!F27&gt;=3.43,Miembro5!F27&lt;6),90,"")</f>
        <v/>
      </c>
      <c r="G35" s="194" t="str">
        <f>IF(AND(Miembro5!G27&gt;=3.43,Miembro5!G27&lt;6),90,"")</f>
        <v/>
      </c>
      <c r="H35" s="194" t="str">
        <f>IF(AND(Miembro5!H27&gt;=3.43,Miembro5!H27&lt;6),90,"")</f>
        <v/>
      </c>
      <c r="I35" s="194" t="str">
        <f>IF(AND(Miembro5!I27&gt;=3.43,Miembro5!I27&lt;6),90,"")</f>
        <v/>
      </c>
      <c r="J35" s="194" t="str">
        <f>IF(AND(Miembro5!J27&gt;=3.43,Miembro5!J27&lt;6),90,"")</f>
        <v/>
      </c>
      <c r="K35" s="194" t="str">
        <f>IF(AND(Miembro5!K27&gt;=3.43,Miembro5!K27&lt;6),90,"")</f>
        <v/>
      </c>
      <c r="L35" s="194" t="str">
        <f>IF(AND(Miembro5!L27&gt;=3.43,Miembro5!L27&lt;6),90,"")</f>
        <v/>
      </c>
      <c r="M35" s="194" t="str">
        <f>IF(AND(Miembro5!M27&gt;=3.43,Miembro5!M27&lt;6),90,"")</f>
        <v/>
      </c>
      <c r="N35" s="194" t="str">
        <f>IF(AND(Miembro5!N27&gt;=3.43,Miembro5!N27&lt;6),90,"")</f>
        <v/>
      </c>
    </row>
    <row r="36" spans="2:14" x14ac:dyDescent="0.25">
      <c r="B36" s="18" t="s">
        <v>20</v>
      </c>
      <c r="C36" s="194" t="str">
        <f>IF(SUM(C31:C35)=0," ",SUM(C31:C35))</f>
        <v xml:space="preserve"> </v>
      </c>
      <c r="D36" s="194" t="str">
        <f t="shared" ref="D36:N36" si="3">IF(SUM(D31:D35)=0," ",SUM(D31:D35))</f>
        <v xml:space="preserve"> </v>
      </c>
      <c r="E36" s="194" t="str">
        <f t="shared" si="3"/>
        <v xml:space="preserve"> </v>
      </c>
      <c r="F36" s="194" t="str">
        <f t="shared" si="3"/>
        <v xml:space="preserve"> </v>
      </c>
      <c r="G36" s="194" t="str">
        <f t="shared" si="3"/>
        <v xml:space="preserve"> </v>
      </c>
      <c r="H36" s="194" t="str">
        <f t="shared" si="3"/>
        <v xml:space="preserve"> </v>
      </c>
      <c r="I36" s="194" t="str">
        <f t="shared" si="3"/>
        <v xml:space="preserve"> </v>
      </c>
      <c r="J36" s="194" t="str">
        <f t="shared" si="3"/>
        <v xml:space="preserve"> </v>
      </c>
      <c r="K36" s="194" t="str">
        <f t="shared" si="3"/>
        <v xml:space="preserve"> </v>
      </c>
      <c r="L36" s="194" t="str">
        <f t="shared" si="3"/>
        <v xml:space="preserve"> </v>
      </c>
      <c r="M36" s="194" t="str">
        <f t="shared" si="3"/>
        <v xml:space="preserve"> </v>
      </c>
      <c r="N36" s="194" t="str">
        <f t="shared" si="3"/>
        <v xml:space="preserve"> </v>
      </c>
    </row>
    <row r="39" spans="2:14" x14ac:dyDescent="0.25">
      <c r="C39" s="68" t="s">
        <v>24</v>
      </c>
      <c r="F39" s="77"/>
      <c r="G39" s="77"/>
      <c r="H39" s="77"/>
      <c r="I39" s="77"/>
      <c r="J39" s="77"/>
      <c r="K39" s="77"/>
      <c r="L39" s="77"/>
      <c r="M39" s="77"/>
      <c r="N39" s="77"/>
    </row>
    <row r="40" spans="2:14" x14ac:dyDescent="0.25">
      <c r="C40" s="194" t="str">
        <f>IF(AND(Miembro5!C27&gt;=0.1,Miembro5!C27&lt;2.27),20,"")</f>
        <v/>
      </c>
      <c r="D40" s="194" t="str">
        <f>IF(AND(Miembro5!D27&gt;=0.1,Miembro5!D27&lt;2.27),20,"")</f>
        <v/>
      </c>
      <c r="E40" s="194" t="str">
        <f>IF(AND(Miembro5!E27&gt;=0.1,Miembro5!E27&lt;2.27),20,"")</f>
        <v/>
      </c>
      <c r="F40" s="194" t="str">
        <f>IF(AND(Miembro5!F27&gt;=0.1,Miembro5!F27&lt;2.27),20,"")</f>
        <v/>
      </c>
      <c r="G40" s="194" t="str">
        <f>IF(AND(Miembro5!G27&gt;=0.1,Miembro5!G27&lt;2.27),20,"")</f>
        <v/>
      </c>
      <c r="H40" s="194" t="str">
        <f>IF(AND(Miembro5!H27&gt;=0.1,Miembro5!H27&lt;2.27),20,"")</f>
        <v/>
      </c>
      <c r="I40" s="194" t="str">
        <f>IF(AND(Miembro5!I27&gt;=0.1,Miembro5!I27&lt;2.27),20,"")</f>
        <v/>
      </c>
      <c r="J40" s="194" t="str">
        <f>IF(AND(Miembro5!J27&gt;=0.1,Miembro5!J27&lt;2.27),20,"")</f>
        <v/>
      </c>
      <c r="K40" s="194" t="str">
        <f>IF(AND(Miembro5!K27&gt;=0.1,Miembro5!K27&lt;2.27),20,"")</f>
        <v/>
      </c>
      <c r="L40" s="194" t="str">
        <f>IF(AND(Miembro5!L27&gt;=0.1,Miembro5!L27&lt;2.27),20,"")</f>
        <v/>
      </c>
      <c r="M40" s="194" t="str">
        <f>IF(AND(Miembro5!M27&gt;=0.1,Miembro5!M27&lt;2.27),20,"")</f>
        <v/>
      </c>
      <c r="N40" s="194" t="str">
        <f>IF(AND(Miembro5!N27&gt;=0.1,Miembro5!N27&lt;2.27),20,"")</f>
        <v/>
      </c>
    </row>
    <row r="41" spans="2:14" x14ac:dyDescent="0.25">
      <c r="C41" s="194" t="str">
        <f>IF(AND(Miembro5!C27&gt;=2.27,Miembro5!C27&lt;2.67),40,"")</f>
        <v/>
      </c>
      <c r="D41" s="194" t="str">
        <f>IF(AND(Miembro5!D27&gt;=2.27,Miembro5!D27&lt;2.67),40,"")</f>
        <v/>
      </c>
      <c r="E41" s="194" t="str">
        <f>IF(AND(Miembro5!E27&gt;=2.27,Miembro5!E27&lt;2.67),40,"")</f>
        <v/>
      </c>
      <c r="F41" s="194" t="str">
        <f>IF(AND(Miembro5!F27&gt;=2.27,Miembro5!F27&lt;2.67),40,"")</f>
        <v/>
      </c>
      <c r="G41" s="194" t="str">
        <f>IF(AND(Miembro5!G27&gt;=2.27,Miembro5!G27&lt;2.67),40,"")</f>
        <v/>
      </c>
      <c r="H41" s="194" t="str">
        <f>IF(AND(Miembro5!H27&gt;=2.27,Miembro5!H27&lt;2.67),40,"")</f>
        <v/>
      </c>
      <c r="I41" s="194" t="str">
        <f>IF(AND(Miembro5!I27&gt;=2.27,Miembro5!I27&lt;2.67),40,"")</f>
        <v/>
      </c>
      <c r="J41" s="194" t="str">
        <f>IF(AND(Miembro5!J27&gt;=2.27,Miembro5!J27&lt;2.67),40,"")</f>
        <v/>
      </c>
      <c r="K41" s="194" t="str">
        <f>IF(AND(Miembro5!K27&gt;=2.27,Miembro5!K27&lt;2.67),40,"")</f>
        <v/>
      </c>
      <c r="L41" s="194" t="str">
        <f>IF(AND(Miembro5!L27&gt;=2.27,Miembro5!L27&lt;2.67),40,"")</f>
        <v/>
      </c>
      <c r="M41" s="194" t="str">
        <f>IF(AND(Miembro5!M27&gt;=2.27,Miembro5!M27&lt;2.67),40,"")</f>
        <v/>
      </c>
      <c r="N41" s="194" t="str">
        <f>IF(AND(Miembro5!N27&gt;=2.27,Miembro5!N27&lt;2.67),40,"")</f>
        <v/>
      </c>
    </row>
    <row r="42" spans="2:14" x14ac:dyDescent="0.25">
      <c r="C42" s="194" t="str">
        <f>IF(AND(Miembro5!C27&gt;=2.67,Miembro5!C27&lt;3.07),60,"")</f>
        <v/>
      </c>
      <c r="D42" s="194" t="str">
        <f>IF(AND(Miembro5!D27&gt;=2.67,Miembro5!D27&lt;3.07),60,"")</f>
        <v/>
      </c>
      <c r="E42" s="194" t="str">
        <f>IF(AND(Miembro5!E27&gt;=2.67,Miembro5!E27&lt;3.07),60,"")</f>
        <v/>
      </c>
      <c r="F42" s="194" t="str">
        <f>IF(AND(Miembro5!F27&gt;=2.67,Miembro5!F27&lt;3.07),60,"")</f>
        <v/>
      </c>
      <c r="G42" s="194" t="str">
        <f>IF(AND(Miembro5!G27&gt;=2.67,Miembro5!G27&lt;3.07),60,"")</f>
        <v/>
      </c>
      <c r="H42" s="194" t="str">
        <f>IF(AND(Miembro5!H27&gt;=2.67,Miembro5!H27&lt;3.07),60,"")</f>
        <v/>
      </c>
      <c r="I42" s="194" t="str">
        <f>IF(AND(Miembro5!I27&gt;=2.67,Miembro5!I27&lt;3.07),60,"")</f>
        <v/>
      </c>
      <c r="J42" s="194" t="str">
        <f>IF(AND(Miembro5!J27&gt;=2.67,Miembro5!J27&lt;3.07),60,"")</f>
        <v/>
      </c>
      <c r="K42" s="194" t="str">
        <f>IF(AND(Miembro5!K27&gt;=2.67,Miembro5!K27&lt;3.07),60,"")</f>
        <v/>
      </c>
      <c r="L42" s="194" t="str">
        <f>IF(AND(Miembro5!L27&gt;=2.67,Miembro5!L27&lt;3.07),60,"")</f>
        <v/>
      </c>
      <c r="M42" s="194" t="str">
        <f>IF(AND(Miembro5!M27&gt;=2.67,Miembro5!M27&lt;3.07),60,"")</f>
        <v/>
      </c>
      <c r="N42" s="194" t="str">
        <f>IF(AND(Miembro5!N27&gt;=2.67,Miembro5!N27&lt;3.07),60,"")</f>
        <v/>
      </c>
    </row>
    <row r="43" spans="2:14" x14ac:dyDescent="0.25">
      <c r="C43" s="194" t="str">
        <f>IF(AND(Miembro5!C27&gt;=3.07,Miembro5!C27&lt;3.43),80,"")</f>
        <v/>
      </c>
      <c r="D43" s="194" t="str">
        <f>IF(AND(Miembro5!D27&gt;=3.07,Miembro5!D27&lt;3.43),80,"")</f>
        <v/>
      </c>
      <c r="E43" s="194" t="str">
        <f>IF(AND(Miembro5!E27&gt;=3.07,Miembro5!E27&lt;3.43),80,"")</f>
        <v/>
      </c>
      <c r="F43" s="194" t="str">
        <f>IF(AND(Miembro5!F27&gt;=3.07,Miembro5!F27&lt;3.43),80,"")</f>
        <v/>
      </c>
      <c r="G43" s="194" t="str">
        <f>IF(AND(Miembro5!G27&gt;=3.07,Miembro5!G27&lt;3.43),80,"")</f>
        <v/>
      </c>
      <c r="H43" s="194" t="str">
        <f>IF(AND(Miembro5!H27&gt;=3.07,Miembro5!H27&lt;3.43),80,"")</f>
        <v/>
      </c>
      <c r="I43" s="194" t="str">
        <f>IF(AND(Miembro5!I27&gt;=3.07,Miembro5!I27&lt;3.43),80,"")</f>
        <v/>
      </c>
      <c r="J43" s="194" t="str">
        <f>IF(AND(Miembro5!J27&gt;=3.07,Miembro5!J27&lt;3.43),80,"")</f>
        <v/>
      </c>
      <c r="K43" s="194" t="str">
        <f>IF(AND(Miembro5!K27&gt;=3.07,Miembro5!K27&lt;3.43),80,"")</f>
        <v/>
      </c>
      <c r="L43" s="194" t="str">
        <f>IF(AND(Miembro5!L27&gt;=3.07,Miembro5!L27&lt;3.43),80,"")</f>
        <v/>
      </c>
      <c r="M43" s="194" t="str">
        <f>IF(AND(Miembro5!M27&gt;=3.07,Miembro5!M27&lt;3.43),80,"")</f>
        <v/>
      </c>
      <c r="N43" s="194" t="str">
        <f>IF(AND(Miembro5!N27&gt;=3.07,Miembro5!N27&lt;3.43),80,"")</f>
        <v/>
      </c>
    </row>
    <row r="44" spans="2:14" x14ac:dyDescent="0.25">
      <c r="C44" s="194" t="str">
        <f>IF(AND(Miembro5!C27&gt;=3.43,Miembro5!C27&lt;6),90,"")</f>
        <v/>
      </c>
      <c r="D44" s="194" t="str">
        <f>IF(AND(Miembro5!D27&gt;=3.43,Miembro5!D27&lt;6),90,"")</f>
        <v/>
      </c>
      <c r="E44" s="194" t="str">
        <f>IF(AND(Miembro5!E27&gt;=3.43,Miembro5!E27&lt;6),90,"")</f>
        <v/>
      </c>
      <c r="F44" s="194" t="str">
        <f>IF(AND(Miembro5!F27&gt;=3.43,Miembro5!F27&lt;6),90,"")</f>
        <v/>
      </c>
      <c r="G44" s="194" t="str">
        <f>IF(AND(Miembro5!G27&gt;=3.43,Miembro5!G27&lt;6),90,"")</f>
        <v/>
      </c>
      <c r="H44" s="194" t="str">
        <f>IF(AND(Miembro5!H27&gt;=3.43,Miembro5!H27&lt;6),90,"")</f>
        <v/>
      </c>
      <c r="I44" s="194" t="str">
        <f>IF(AND(Miembro5!I27&gt;=3.43,Miembro5!I27&lt;6),90,"")</f>
        <v/>
      </c>
      <c r="J44" s="194" t="str">
        <f>IF(AND(Miembro5!J27&gt;=3.43,Miembro5!J27&lt;6),90,"")</f>
        <v/>
      </c>
      <c r="K44" s="194" t="str">
        <f>IF(AND(Miembro5!K27&gt;=3.43,Miembro5!K27&lt;6),90,"")</f>
        <v/>
      </c>
      <c r="L44" s="194" t="str">
        <f>IF(AND(Miembro5!L27&gt;=3.43,Miembro5!L27&lt;6),90,"")</f>
        <v/>
      </c>
      <c r="M44" s="194" t="str">
        <f>IF(AND(Miembro5!M27&gt;=3.43,Miembro5!M27&lt;6),90,"")</f>
        <v/>
      </c>
      <c r="N44" s="194" t="str">
        <f>IF(AND(Miembro5!N27&gt;=3.43,Miembro5!N27&lt;6),90,"")</f>
        <v/>
      </c>
    </row>
    <row r="45" spans="2:14" x14ac:dyDescent="0.25">
      <c r="B45" s="18" t="s">
        <v>20</v>
      </c>
      <c r="C45" s="194" t="str">
        <f>IF(SUM(C40:C44)=0," ",SUM(C40:C44))</f>
        <v xml:space="preserve"> </v>
      </c>
      <c r="D45" s="194" t="str">
        <f t="shared" ref="D45:N45" si="4">IF(SUM(D40:D44)=0," ",SUM(D40:D44))</f>
        <v xml:space="preserve"> </v>
      </c>
      <c r="E45" s="194" t="str">
        <f t="shared" si="4"/>
        <v xml:space="preserve"> </v>
      </c>
      <c r="F45" s="194" t="str">
        <f t="shared" si="4"/>
        <v xml:space="preserve"> </v>
      </c>
      <c r="G45" s="194" t="str">
        <f t="shared" si="4"/>
        <v xml:space="preserve"> </v>
      </c>
      <c r="H45" s="194" t="str">
        <f t="shared" si="4"/>
        <v xml:space="preserve"> </v>
      </c>
      <c r="I45" s="194" t="str">
        <f t="shared" si="4"/>
        <v xml:space="preserve"> </v>
      </c>
      <c r="J45" s="194" t="str">
        <f t="shared" si="4"/>
        <v xml:space="preserve"> </v>
      </c>
      <c r="K45" s="194" t="str">
        <f t="shared" si="4"/>
        <v xml:space="preserve"> </v>
      </c>
      <c r="L45" s="194" t="str">
        <f t="shared" si="4"/>
        <v xml:space="preserve"> </v>
      </c>
      <c r="M45" s="194" t="str">
        <f t="shared" si="4"/>
        <v xml:space="preserve"> </v>
      </c>
      <c r="N45" s="194" t="str">
        <f t="shared" si="4"/>
        <v xml:space="preserve"> </v>
      </c>
    </row>
    <row r="48" spans="2:14" x14ac:dyDescent="0.25">
      <c r="C48" s="68" t="s">
        <v>25</v>
      </c>
    </row>
    <row r="49" spans="2:14" x14ac:dyDescent="0.25">
      <c r="C49" s="194" t="e">
        <f>IF(AND(Familia!C18&gt;=0.1,Familia!C18&lt;2.27),20,"")</f>
        <v>#DIV/0!</v>
      </c>
      <c r="D49" s="194" t="e">
        <f>IF(AND(Familia!D18&gt;=0.1,Familia!D18&lt;2.27),20,"")</f>
        <v>#DIV/0!</v>
      </c>
      <c r="E49" s="194" t="e">
        <f>IF(AND(Familia!E18&gt;=0.1,Familia!E18&lt;2.27),20,"")</f>
        <v>#DIV/0!</v>
      </c>
      <c r="F49" s="194" t="e">
        <f>IF(AND(Familia!F18&gt;=0.1,Familia!F18&lt;2.27),20,"")</f>
        <v>#DIV/0!</v>
      </c>
      <c r="G49" s="194" t="e">
        <f>IF(AND(Familia!G18&gt;=0.1,Familia!G18&lt;2.27),20,"")</f>
        <v>#DIV/0!</v>
      </c>
      <c r="H49" s="194" t="e">
        <f>IF(AND(Familia!H18&gt;=0.1,Familia!H18&lt;2.27),20,"")</f>
        <v>#DIV/0!</v>
      </c>
      <c r="I49" s="194" t="e">
        <f>IF(AND(Familia!I18&gt;=0.1,Familia!I18&lt;2.27),20,"")</f>
        <v>#DIV/0!</v>
      </c>
      <c r="J49" s="194" t="e">
        <f>IF(AND(Familia!J18&gt;=0.1,Familia!J18&lt;2.27),20,"")</f>
        <v>#DIV/0!</v>
      </c>
      <c r="K49" s="194" t="e">
        <f>IF(AND(Familia!K18&gt;=0.1,Familia!K18&lt;2.27),20,"")</f>
        <v>#DIV/0!</v>
      </c>
      <c r="L49" s="194" t="e">
        <f>IF(AND(Familia!L18&gt;=0.1,Familia!L18&lt;2.27),20,"")</f>
        <v>#DIV/0!</v>
      </c>
      <c r="M49" s="194" t="e">
        <f>IF(AND(Familia!M18&gt;=0.1,Familia!M18&lt;2.27),20,"")</f>
        <v>#DIV/0!</v>
      </c>
      <c r="N49" s="194" t="e">
        <f>IF(AND(Familia!N18&gt;=0.1,Familia!N18&lt;2.27),20,"")</f>
        <v>#DIV/0!</v>
      </c>
    </row>
    <row r="50" spans="2:14" x14ac:dyDescent="0.25">
      <c r="C50" s="194" t="e">
        <f>IF(AND(Familia!C18&gt;=2.27,Familia!C18&lt;2.67),40,"")</f>
        <v>#DIV/0!</v>
      </c>
      <c r="D50" s="194" t="e">
        <f>IF(AND(Familia!D18&gt;=2.27,Familia!D18&lt;2.67),40,"")</f>
        <v>#DIV/0!</v>
      </c>
      <c r="E50" s="194" t="e">
        <f>IF(AND(Familia!E18&gt;=2.27,Familia!E18&lt;2.67),40,"")</f>
        <v>#DIV/0!</v>
      </c>
      <c r="F50" s="194" t="e">
        <f>IF(AND(Familia!F18&gt;=2.27,Familia!F18&lt;2.67),40,"")</f>
        <v>#DIV/0!</v>
      </c>
      <c r="G50" s="194" t="e">
        <f>IF(AND(Familia!G18&gt;=2.27,Familia!G18&lt;2.67),40,"")</f>
        <v>#DIV/0!</v>
      </c>
      <c r="H50" s="194" t="e">
        <f>IF(AND(Familia!H18&gt;=2.27,Familia!H18&lt;2.67),40,"")</f>
        <v>#DIV/0!</v>
      </c>
      <c r="I50" s="194" t="e">
        <f>IF(AND(Familia!I18&gt;=2.27,Familia!I18&lt;2.67),40,"")</f>
        <v>#DIV/0!</v>
      </c>
      <c r="J50" s="194" t="e">
        <f>IF(AND(Familia!J18&gt;=2.27,Familia!J18&lt;2.67),40,"")</f>
        <v>#DIV/0!</v>
      </c>
      <c r="K50" s="194" t="e">
        <f>IF(AND(Familia!K18&gt;=2.27,Familia!K18&lt;2.67),40,"")</f>
        <v>#DIV/0!</v>
      </c>
      <c r="L50" s="194" t="e">
        <f>IF(AND(Familia!L18&gt;=2.27,Familia!L18&lt;2.67),40,"")</f>
        <v>#DIV/0!</v>
      </c>
      <c r="M50" s="194" t="e">
        <f>IF(AND(Familia!M18&gt;=2.27,Familia!M18&lt;2.67),40,"")</f>
        <v>#DIV/0!</v>
      </c>
      <c r="N50" s="194" t="e">
        <f>IF(AND(Familia!N18&gt;=2.27,Familia!N18&lt;2.67),40,"")</f>
        <v>#DIV/0!</v>
      </c>
    </row>
    <row r="51" spans="2:14" x14ac:dyDescent="0.25">
      <c r="C51" s="194" t="e">
        <f>IF(AND(Familia!C18&gt;=2.67,Familia!C18&lt;3.07),60,"")</f>
        <v>#DIV/0!</v>
      </c>
      <c r="D51" s="194" t="e">
        <f>IF(AND(Familia!D18&gt;=2.67,Familia!D18&lt;3.07),60,"")</f>
        <v>#DIV/0!</v>
      </c>
      <c r="E51" s="194" t="e">
        <f>IF(AND(Familia!E18&gt;=2.67,Familia!E18&lt;3.07),60,"")</f>
        <v>#DIV/0!</v>
      </c>
      <c r="F51" s="194" t="e">
        <f>IF(AND(Familia!F18&gt;=2.67,Familia!F18&lt;3.07),60,"")</f>
        <v>#DIV/0!</v>
      </c>
      <c r="G51" s="194" t="e">
        <f>IF(AND(Familia!G18&gt;=2.67,Familia!G18&lt;3.07),60,"")</f>
        <v>#DIV/0!</v>
      </c>
      <c r="H51" s="194" t="e">
        <f>IF(AND(Familia!H18&gt;=2.67,Familia!H18&lt;3.07),60,"")</f>
        <v>#DIV/0!</v>
      </c>
      <c r="I51" s="194" t="e">
        <f>IF(AND(Familia!I18&gt;=2.67,Familia!I18&lt;3.07),60,"")</f>
        <v>#DIV/0!</v>
      </c>
      <c r="J51" s="194" t="e">
        <f>IF(AND(Familia!J18&gt;=2.67,Familia!J18&lt;3.07),60,"")</f>
        <v>#DIV/0!</v>
      </c>
      <c r="K51" s="194" t="e">
        <f>IF(AND(Familia!K18&gt;=2.67,Familia!K18&lt;3.07),60,"")</f>
        <v>#DIV/0!</v>
      </c>
      <c r="L51" s="194" t="e">
        <f>IF(AND(Familia!L18&gt;=2.67,Familia!L18&lt;3.07),60,"")</f>
        <v>#DIV/0!</v>
      </c>
      <c r="M51" s="194" t="e">
        <f>IF(AND(Familia!M18&gt;=2.67,Familia!M18&lt;3.07),60,"")</f>
        <v>#DIV/0!</v>
      </c>
      <c r="N51" s="194" t="e">
        <f>IF(AND(Familia!N18&gt;=2.67,Familia!N18&lt;3.07),60,"")</f>
        <v>#DIV/0!</v>
      </c>
    </row>
    <row r="52" spans="2:14" x14ac:dyDescent="0.25">
      <c r="C52" s="194" t="e">
        <f>IF(AND(Familia!C18&gt;=3.07,Familia!C18&lt;3.43),80,"")</f>
        <v>#DIV/0!</v>
      </c>
      <c r="D52" s="194" t="e">
        <f>IF(AND(Familia!D18&gt;=3.07,Familia!D18&lt;3.43),80,"")</f>
        <v>#DIV/0!</v>
      </c>
      <c r="E52" s="194" t="e">
        <f>IF(AND(Familia!E18&gt;=3.07,Familia!E18&lt;3.43),80,"")</f>
        <v>#DIV/0!</v>
      </c>
      <c r="F52" s="194" t="e">
        <f>IF(AND(Familia!F18&gt;=3.07,Familia!F18&lt;3.43),80,"")</f>
        <v>#DIV/0!</v>
      </c>
      <c r="G52" s="194" t="e">
        <f>IF(AND(Familia!G18&gt;=3.07,Familia!G18&lt;3.43),80,"")</f>
        <v>#DIV/0!</v>
      </c>
      <c r="H52" s="194" t="e">
        <f>IF(AND(Familia!H18&gt;=3.07,Familia!H18&lt;3.43),80,"")</f>
        <v>#DIV/0!</v>
      </c>
      <c r="I52" s="194" t="e">
        <f>IF(AND(Familia!I18&gt;=3.07,Familia!I18&lt;3.43),80,"")</f>
        <v>#DIV/0!</v>
      </c>
      <c r="J52" s="194" t="e">
        <f>IF(AND(Familia!J18&gt;=3.07,Familia!J18&lt;3.43),80,"")</f>
        <v>#DIV/0!</v>
      </c>
      <c r="K52" s="194" t="e">
        <f>IF(AND(Familia!K18&gt;=3.07,Familia!K18&lt;3.43),80,"")</f>
        <v>#DIV/0!</v>
      </c>
      <c r="L52" s="194" t="e">
        <f>IF(AND(Familia!L18&gt;=3.07,Familia!L18&lt;3.43),80,"")</f>
        <v>#DIV/0!</v>
      </c>
      <c r="M52" s="194" t="e">
        <f>IF(AND(Familia!M18&gt;=3.07,Familia!M18&lt;3.43),80,"")</f>
        <v>#DIV/0!</v>
      </c>
      <c r="N52" s="194" t="e">
        <f>IF(AND(Familia!N18&gt;=3.07,Familia!N18&lt;3.43),80,"")</f>
        <v>#DIV/0!</v>
      </c>
    </row>
    <row r="53" spans="2:14" x14ac:dyDescent="0.25">
      <c r="C53" s="194" t="e">
        <f>IF(AND(Familia!C18&gt;=3.43,Familia!C18&lt;6),90,"")</f>
        <v>#DIV/0!</v>
      </c>
      <c r="D53" s="194" t="e">
        <f>IF(AND(Familia!D18&gt;=3.43,Familia!D18&lt;6),90,"")</f>
        <v>#DIV/0!</v>
      </c>
      <c r="E53" s="194" t="e">
        <f>IF(AND(Familia!E18&gt;=3.43,Familia!E18&lt;6),90,"")</f>
        <v>#DIV/0!</v>
      </c>
      <c r="F53" s="194" t="e">
        <f>IF(AND(Familia!F18&gt;=3.43,Familia!F18&lt;6),90,"")</f>
        <v>#DIV/0!</v>
      </c>
      <c r="G53" s="194" t="e">
        <f>IF(AND(Familia!G18&gt;=3.43,Familia!G18&lt;6),90,"")</f>
        <v>#DIV/0!</v>
      </c>
      <c r="H53" s="194" t="e">
        <f>IF(AND(Familia!H18&gt;=3.43,Familia!H18&lt;6),90,"")</f>
        <v>#DIV/0!</v>
      </c>
      <c r="I53" s="194" t="e">
        <f>IF(AND(Familia!I18&gt;=3.43,Familia!I18&lt;6),90,"")</f>
        <v>#DIV/0!</v>
      </c>
      <c r="J53" s="194" t="e">
        <f>IF(AND(Familia!J18&gt;=3.43,Familia!J18&lt;6),90,"")</f>
        <v>#DIV/0!</v>
      </c>
      <c r="K53" s="194" t="e">
        <f>IF(AND(Familia!K18&gt;=3.43,Familia!K18&lt;6),90,"")</f>
        <v>#DIV/0!</v>
      </c>
      <c r="L53" s="194" t="e">
        <f>IF(AND(Familia!L18&gt;=3.43,Familia!L18&lt;6),90,"")</f>
        <v>#DIV/0!</v>
      </c>
      <c r="M53" s="194" t="e">
        <f>IF(AND(Familia!M18&gt;=3.43,Familia!M18&lt;6),90,"")</f>
        <v>#DIV/0!</v>
      </c>
      <c r="N53" s="194" t="e">
        <f>IF(AND(Familia!N18&gt;=3.43,Familia!N18&lt;6),90,"")</f>
        <v>#DIV/0!</v>
      </c>
    </row>
    <row r="54" spans="2:14" x14ac:dyDescent="0.25">
      <c r="B54" s="18" t="s">
        <v>20</v>
      </c>
      <c r="C54" s="194" t="e">
        <f>IF(SUM(C49:C53)=0," ",SUM(C49:C53))</f>
        <v>#DIV/0!</v>
      </c>
      <c r="D54" s="194" t="e">
        <f t="shared" ref="D54:N54" si="5">IF(SUM(D49:D53)=0," ",SUM(D49:D53))</f>
        <v>#DIV/0!</v>
      </c>
      <c r="E54" s="194" t="e">
        <f t="shared" si="5"/>
        <v>#DIV/0!</v>
      </c>
      <c r="F54" s="194" t="e">
        <f t="shared" si="5"/>
        <v>#DIV/0!</v>
      </c>
      <c r="G54" s="194" t="e">
        <f t="shared" si="5"/>
        <v>#DIV/0!</v>
      </c>
      <c r="H54" s="194" t="e">
        <f t="shared" si="5"/>
        <v>#DIV/0!</v>
      </c>
      <c r="I54" s="194" t="e">
        <f t="shared" si="5"/>
        <v>#DIV/0!</v>
      </c>
      <c r="J54" s="194" t="e">
        <f t="shared" si="5"/>
        <v>#DIV/0!</v>
      </c>
      <c r="K54" s="194" t="e">
        <f t="shared" si="5"/>
        <v>#DIV/0!</v>
      </c>
      <c r="L54" s="194" t="e">
        <f t="shared" si="5"/>
        <v>#DIV/0!</v>
      </c>
      <c r="M54" s="194" t="e">
        <f t="shared" si="5"/>
        <v>#DIV/0!</v>
      </c>
      <c r="N54" s="194" t="e">
        <f t="shared" si="5"/>
        <v>#DIV/0!</v>
      </c>
    </row>
  </sheetData>
  <sheetProtection algorithmName="SHA-512" hashValue="LLNZH0+PmbW48wMlGv0J4MdKAv5Jzkp7pAIeAB7cWhEuSah5R8lx6WfSO+ughdm2+X7+pzXOrvxXrwvv3qSjhg==" saltValue="e3qVgbKn6dS9ahgUil2hvw==" spinCount="100000" sheet="1" objects="1" scenarios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5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F494A-A98B-4AFA-8EB0-38E2479C38E7}">
  <dimension ref="A2:Q25"/>
  <sheetViews>
    <sheetView zoomScaleNormal="100" workbookViewId="0">
      <selection activeCell="O23" sqref="O23"/>
    </sheetView>
  </sheetViews>
  <sheetFormatPr baseColWidth="10" defaultRowHeight="15" x14ac:dyDescent="0.25"/>
  <cols>
    <col min="1" max="2" width="11.42578125" style="18"/>
    <col min="3" max="3" width="19.42578125" style="18" bestFit="1" customWidth="1"/>
    <col min="4" max="4" width="11.42578125" style="18"/>
    <col min="5" max="5" width="52.42578125" style="18" bestFit="1" customWidth="1"/>
    <col min="6" max="17" width="11.42578125" style="18"/>
  </cols>
  <sheetData>
    <row r="2" spans="3:5" x14ac:dyDescent="0.25">
      <c r="C2" s="44" t="s">
        <v>26</v>
      </c>
      <c r="D2" s="44" t="s">
        <v>27</v>
      </c>
      <c r="E2" s="45" t="s">
        <v>28</v>
      </c>
    </row>
    <row r="3" spans="3:5" x14ac:dyDescent="0.25">
      <c r="C3" s="46">
        <v>2</v>
      </c>
      <c r="D3" s="46">
        <v>20</v>
      </c>
      <c r="E3" s="47" t="s">
        <v>29</v>
      </c>
    </row>
    <row r="4" spans="3:5" x14ac:dyDescent="0.25">
      <c r="C4" s="46">
        <v>2.6</v>
      </c>
      <c r="D4" s="46">
        <v>40</v>
      </c>
      <c r="E4" s="47" t="s">
        <v>30</v>
      </c>
    </row>
    <row r="5" spans="3:5" x14ac:dyDescent="0.25">
      <c r="C5" s="46">
        <v>3</v>
      </c>
      <c r="D5" s="46">
        <v>60</v>
      </c>
      <c r="E5" s="47" t="s">
        <v>31</v>
      </c>
    </row>
    <row r="6" spans="3:5" x14ac:dyDescent="0.25">
      <c r="C6" s="46">
        <v>3.6</v>
      </c>
      <c r="D6" s="46">
        <v>80</v>
      </c>
      <c r="E6" s="47" t="s">
        <v>32</v>
      </c>
    </row>
    <row r="7" spans="3:5" x14ac:dyDescent="0.25">
      <c r="C7" s="46">
        <v>4</v>
      </c>
      <c r="D7" s="46">
        <v>90</v>
      </c>
      <c r="E7" s="47" t="s">
        <v>33</v>
      </c>
    </row>
    <row r="8" spans="3:5" x14ac:dyDescent="0.25">
      <c r="C8" s="48" t="s">
        <v>34</v>
      </c>
      <c r="D8" s="48" t="s">
        <v>27</v>
      </c>
      <c r="E8" s="49" t="s">
        <v>35</v>
      </c>
    </row>
    <row r="9" spans="3:5" x14ac:dyDescent="0.25">
      <c r="C9" s="46">
        <v>2</v>
      </c>
      <c r="D9" s="46">
        <v>20</v>
      </c>
      <c r="E9" s="47" t="s">
        <v>36</v>
      </c>
    </row>
    <row r="10" spans="3:5" x14ac:dyDescent="0.25">
      <c r="C10" s="46">
        <v>2.75</v>
      </c>
      <c r="D10" s="46">
        <v>40</v>
      </c>
      <c r="E10" s="47" t="s">
        <v>37</v>
      </c>
    </row>
    <row r="11" spans="3:5" x14ac:dyDescent="0.25">
      <c r="C11" s="46">
        <v>3.25</v>
      </c>
      <c r="D11" s="46">
        <v>60</v>
      </c>
      <c r="E11" s="47" t="s">
        <v>38</v>
      </c>
    </row>
    <row r="12" spans="3:5" x14ac:dyDescent="0.25">
      <c r="C12" s="46">
        <v>3.75</v>
      </c>
      <c r="D12" s="46">
        <v>80</v>
      </c>
      <c r="E12" s="47" t="s">
        <v>39</v>
      </c>
    </row>
    <row r="13" spans="3:5" x14ac:dyDescent="0.25">
      <c r="C13" s="46">
        <v>4.25</v>
      </c>
      <c r="D13" s="46">
        <v>90</v>
      </c>
      <c r="E13" s="47" t="s">
        <v>40</v>
      </c>
    </row>
    <row r="14" spans="3:5" x14ac:dyDescent="0.25">
      <c r="C14" s="50" t="s">
        <v>41</v>
      </c>
      <c r="D14" s="50" t="s">
        <v>27</v>
      </c>
      <c r="E14" s="51" t="s">
        <v>42</v>
      </c>
    </row>
    <row r="15" spans="3:5" x14ac:dyDescent="0.25">
      <c r="C15" s="46">
        <v>2</v>
      </c>
      <c r="D15" s="46">
        <v>20</v>
      </c>
      <c r="E15" s="47" t="s">
        <v>43</v>
      </c>
    </row>
    <row r="16" spans="3:5" x14ac:dyDescent="0.25">
      <c r="C16" s="46">
        <v>2.5</v>
      </c>
      <c r="D16" s="46">
        <v>40</v>
      </c>
      <c r="E16" s="47" t="s">
        <v>44</v>
      </c>
    </row>
    <row r="17" spans="3:5" x14ac:dyDescent="0.25">
      <c r="C17" s="46">
        <v>3</v>
      </c>
      <c r="D17" s="46">
        <v>60</v>
      </c>
      <c r="E17" s="47" t="s">
        <v>45</v>
      </c>
    </row>
    <row r="18" spans="3:5" x14ac:dyDescent="0.25">
      <c r="C18" s="46">
        <v>3.4</v>
      </c>
      <c r="D18" s="46">
        <v>80</v>
      </c>
      <c r="E18" s="47" t="s">
        <v>46</v>
      </c>
    </row>
    <row r="19" spans="3:5" x14ac:dyDescent="0.25">
      <c r="C19" s="46">
        <v>3.8</v>
      </c>
      <c r="D19" s="46">
        <v>90</v>
      </c>
      <c r="E19" s="47" t="s">
        <v>47</v>
      </c>
    </row>
    <row r="20" spans="3:5" x14ac:dyDescent="0.25">
      <c r="C20" s="52" t="s">
        <v>48</v>
      </c>
      <c r="D20" s="52" t="s">
        <v>27</v>
      </c>
      <c r="E20" s="53" t="s">
        <v>49</v>
      </c>
    </row>
    <row r="21" spans="3:5" x14ac:dyDescent="0.25">
      <c r="C21" s="46">
        <v>2.2599999999999998</v>
      </c>
      <c r="D21" s="46">
        <v>20</v>
      </c>
      <c r="E21" s="47" t="s">
        <v>50</v>
      </c>
    </row>
    <row r="22" spans="3:5" x14ac:dyDescent="0.25">
      <c r="C22" s="46">
        <v>2.66</v>
      </c>
      <c r="D22" s="46">
        <v>40</v>
      </c>
      <c r="E22" s="47" t="s">
        <v>51</v>
      </c>
    </row>
    <row r="23" spans="3:5" x14ac:dyDescent="0.25">
      <c r="C23" s="46">
        <v>3.06</v>
      </c>
      <c r="D23" s="46">
        <v>60</v>
      </c>
      <c r="E23" s="47" t="s">
        <v>52</v>
      </c>
    </row>
    <row r="24" spans="3:5" x14ac:dyDescent="0.25">
      <c r="C24" s="46">
        <v>3.42</v>
      </c>
      <c r="D24" s="46">
        <v>80</v>
      </c>
      <c r="E24" s="47" t="s">
        <v>53</v>
      </c>
    </row>
    <row r="25" spans="3:5" x14ac:dyDescent="0.25">
      <c r="C25" s="46">
        <v>3.8</v>
      </c>
      <c r="D25" s="46">
        <v>90</v>
      </c>
      <c r="E25" s="47" t="s">
        <v>54</v>
      </c>
    </row>
  </sheetData>
  <sheetProtection algorithmName="SHA-512" hashValue="cIVKtVBoid1mNu4P1MAvtkguoXfLiHFYCWoF0rjtTU6yhee24Ke5XT3VTFn3INs4dcugX9vQXRXYBHg96mJcGw==" saltValue="nRxJ7psTaZ6UGZF6U5D7lQ==" spinCount="100000" sheet="1" objects="1" scenarios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2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2</vt:i4>
      </vt:variant>
    </vt:vector>
  </HeadingPairs>
  <TitlesOfParts>
    <vt:vector size="10" baseType="lpstr">
      <vt:lpstr>Miembro1</vt:lpstr>
      <vt:lpstr>Miembro2</vt:lpstr>
      <vt:lpstr>Miembro3</vt:lpstr>
      <vt:lpstr>Miembro4</vt:lpstr>
      <vt:lpstr>Miembro5</vt:lpstr>
      <vt:lpstr>Familia</vt:lpstr>
      <vt:lpstr>Datos</vt:lpstr>
      <vt:lpstr>Tabla percentiles</vt:lpstr>
      <vt:lpstr>Familia!Área_de_impresión</vt:lpstr>
      <vt:lpstr>'Tabla percentiles'!Área_de_impresión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2021-10-06T16:19:31Z</cp:lastPrinted>
  <dcterms:created xsi:type="dcterms:W3CDTF">2021-10-06T14:13:07Z</dcterms:created>
  <dcterms:modified xsi:type="dcterms:W3CDTF">2021-10-07T16:19:03Z</dcterms:modified>
</cp:coreProperties>
</file>